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Print_Area" localSheetId="0">Table1!$A$1:$I$196</definedName>
  </definedNames>
  <calcPr calcId="145621"/>
</workbook>
</file>

<file path=xl/calcChain.xml><?xml version="1.0" encoding="utf-8"?>
<calcChain xmlns="http://schemas.openxmlformats.org/spreadsheetml/2006/main">
  <c r="H51" i="1" l="1"/>
  <c r="H123" i="1" l="1"/>
  <c r="I123" i="1"/>
  <c r="G123" i="1"/>
  <c r="H153" i="1"/>
  <c r="H152" i="1" s="1"/>
  <c r="H151" i="1" s="1"/>
  <c r="H150" i="1" s="1"/>
  <c r="I153" i="1"/>
  <c r="I152" i="1" s="1"/>
  <c r="I151" i="1" s="1"/>
  <c r="I150" i="1" s="1"/>
  <c r="G150" i="1"/>
  <c r="G151" i="1"/>
  <c r="G152" i="1"/>
  <c r="G153" i="1"/>
  <c r="I154" i="1"/>
  <c r="H57" i="1"/>
  <c r="H50" i="1"/>
  <c r="G47" i="1"/>
  <c r="H53" i="1"/>
  <c r="H52" i="1" s="1"/>
  <c r="I53" i="1"/>
  <c r="I52" i="1" s="1"/>
  <c r="G52" i="1"/>
  <c r="G53" i="1"/>
  <c r="I54" i="1"/>
  <c r="H165" i="1" l="1"/>
  <c r="H164" i="1" s="1"/>
  <c r="H163" i="1" s="1"/>
  <c r="I165" i="1"/>
  <c r="I164" i="1" s="1"/>
  <c r="I163" i="1" s="1"/>
  <c r="G163" i="1"/>
  <c r="G164" i="1"/>
  <c r="G165" i="1"/>
  <c r="H191" i="1"/>
  <c r="H190" i="1" s="1"/>
  <c r="H189" i="1" s="1"/>
  <c r="H188" i="1" s="1"/>
  <c r="H187" i="1" s="1"/>
  <c r="I191" i="1"/>
  <c r="G191" i="1"/>
  <c r="H192" i="1"/>
  <c r="I192" i="1"/>
  <c r="G192" i="1"/>
  <c r="I193" i="1"/>
  <c r="I190" i="1"/>
  <c r="I189" i="1" s="1"/>
  <c r="I188" i="1" s="1"/>
  <c r="I187" i="1" s="1"/>
  <c r="G190" i="1"/>
  <c r="G189" i="1" s="1"/>
  <c r="G188" i="1" s="1"/>
  <c r="G187" i="1" s="1"/>
  <c r="H195" i="1"/>
  <c r="H194" i="1" s="1"/>
  <c r="I195" i="1"/>
  <c r="I194" i="1" s="1"/>
  <c r="I196" i="1"/>
  <c r="G194" i="1"/>
  <c r="G195" i="1"/>
  <c r="H185" i="1"/>
  <c r="H184" i="1" s="1"/>
  <c r="H183" i="1" s="1"/>
  <c r="H182" i="1" s="1"/>
  <c r="H181" i="1" s="1"/>
  <c r="H180" i="1" s="1"/>
  <c r="H179" i="1" s="1"/>
  <c r="I185" i="1"/>
  <c r="I184" i="1" s="1"/>
  <c r="I183" i="1" s="1"/>
  <c r="I182" i="1" s="1"/>
  <c r="I181" i="1" s="1"/>
  <c r="I180" i="1" s="1"/>
  <c r="I179" i="1" s="1"/>
  <c r="I186" i="1"/>
  <c r="H177" i="1"/>
  <c r="H176" i="1" s="1"/>
  <c r="H175" i="1" s="1"/>
  <c r="H174" i="1" s="1"/>
  <c r="I177" i="1"/>
  <c r="I176" i="1" s="1"/>
  <c r="I175" i="1" s="1"/>
  <c r="I174" i="1" s="1"/>
  <c r="G174" i="1"/>
  <c r="G175" i="1"/>
  <c r="G176" i="1"/>
  <c r="G177" i="1"/>
  <c r="I178" i="1"/>
  <c r="H172" i="1"/>
  <c r="H171" i="1" s="1"/>
  <c r="I172" i="1"/>
  <c r="I171" i="1" s="1"/>
  <c r="G171" i="1"/>
  <c r="G167" i="1" s="1"/>
  <c r="G166" i="1" s="1"/>
  <c r="G172" i="1"/>
  <c r="I173" i="1"/>
  <c r="H169" i="1"/>
  <c r="H168" i="1" s="1"/>
  <c r="G168" i="1"/>
  <c r="G169" i="1"/>
  <c r="I170" i="1"/>
  <c r="I169" i="1" s="1"/>
  <c r="I168" i="1" s="1"/>
  <c r="H161" i="1"/>
  <c r="H160" i="1" s="1"/>
  <c r="H159" i="1" s="1"/>
  <c r="H158" i="1" s="1"/>
  <c r="H157" i="1" s="1"/>
  <c r="H156" i="1" s="1"/>
  <c r="H155" i="1" s="1"/>
  <c r="I162" i="1"/>
  <c r="I161" i="1" s="1"/>
  <c r="I160" i="1" s="1"/>
  <c r="I159" i="1" s="1"/>
  <c r="I158" i="1" s="1"/>
  <c r="I157" i="1" s="1"/>
  <c r="I156" i="1" s="1"/>
  <c r="I155" i="1" s="1"/>
  <c r="G125" i="1"/>
  <c r="H141" i="1"/>
  <c r="H148" i="1"/>
  <c r="H147" i="1" s="1"/>
  <c r="H146" i="1" s="1"/>
  <c r="G146" i="1"/>
  <c r="G147" i="1"/>
  <c r="G148" i="1"/>
  <c r="I149" i="1"/>
  <c r="I148" i="1" s="1"/>
  <c r="I147" i="1" s="1"/>
  <c r="I146" i="1" s="1"/>
  <c r="G117" i="1"/>
  <c r="H144" i="1"/>
  <c r="H143" i="1" s="1"/>
  <c r="H142" i="1" s="1"/>
  <c r="G142" i="1"/>
  <c r="G143" i="1"/>
  <c r="G144" i="1"/>
  <c r="I145" i="1"/>
  <c r="I144" i="1" s="1"/>
  <c r="I143" i="1" s="1"/>
  <c r="I142" i="1" s="1"/>
  <c r="H140" i="1"/>
  <c r="H139" i="1" s="1"/>
  <c r="H138" i="1" s="1"/>
  <c r="G138" i="1"/>
  <c r="G139" i="1"/>
  <c r="G140" i="1"/>
  <c r="I141" i="1"/>
  <c r="I140" i="1" s="1"/>
  <c r="I139" i="1" s="1"/>
  <c r="I138" i="1" s="1"/>
  <c r="H136" i="1"/>
  <c r="H135" i="1" s="1"/>
  <c r="H134" i="1" s="1"/>
  <c r="I136" i="1"/>
  <c r="I135" i="1" s="1"/>
  <c r="I134" i="1" s="1"/>
  <c r="G134" i="1"/>
  <c r="G135" i="1"/>
  <c r="G136" i="1"/>
  <c r="I137" i="1"/>
  <c r="H132" i="1"/>
  <c r="H131" i="1" s="1"/>
  <c r="H130" i="1" s="1"/>
  <c r="I132" i="1"/>
  <c r="I131" i="1" s="1"/>
  <c r="I130" i="1" s="1"/>
  <c r="G130" i="1"/>
  <c r="G131" i="1"/>
  <c r="G132" i="1"/>
  <c r="I133" i="1"/>
  <c r="I129" i="1"/>
  <c r="H128" i="1"/>
  <c r="H127" i="1" s="1"/>
  <c r="H126" i="1" s="1"/>
  <c r="I128" i="1"/>
  <c r="I127" i="1" s="1"/>
  <c r="I126" i="1" s="1"/>
  <c r="G126" i="1"/>
  <c r="G127" i="1"/>
  <c r="G128" i="1"/>
  <c r="H121" i="1"/>
  <c r="H120" i="1" s="1"/>
  <c r="H119" i="1" s="1"/>
  <c r="H118" i="1" s="1"/>
  <c r="H117" i="1" s="1"/>
  <c r="I121" i="1"/>
  <c r="I120" i="1" s="1"/>
  <c r="I119" i="1" s="1"/>
  <c r="I118" i="1" s="1"/>
  <c r="I117" i="1" s="1"/>
  <c r="G118" i="1"/>
  <c r="G119" i="1"/>
  <c r="G120" i="1"/>
  <c r="G121" i="1"/>
  <c r="I122" i="1"/>
  <c r="H114" i="1"/>
  <c r="H113" i="1" s="1"/>
  <c r="H112" i="1" s="1"/>
  <c r="H111" i="1" s="1"/>
  <c r="H110" i="1" s="1"/>
  <c r="H109" i="1" s="1"/>
  <c r="G114" i="1"/>
  <c r="G113" i="1" s="1"/>
  <c r="G112" i="1" s="1"/>
  <c r="G111" i="1" s="1"/>
  <c r="G110" i="1" s="1"/>
  <c r="G109" i="1" s="1"/>
  <c r="I115" i="1"/>
  <c r="I114" i="1" s="1"/>
  <c r="I113" i="1" s="1"/>
  <c r="I112" i="1" s="1"/>
  <c r="I111" i="1" s="1"/>
  <c r="I110" i="1" s="1"/>
  <c r="I109" i="1" s="1"/>
  <c r="H107" i="1"/>
  <c r="H106" i="1" s="1"/>
  <c r="H105" i="1" s="1"/>
  <c r="H104" i="1" s="1"/>
  <c r="H103" i="1" s="1"/>
  <c r="H102" i="1" s="1"/>
  <c r="I108" i="1"/>
  <c r="I107" i="1" s="1"/>
  <c r="I106" i="1" s="1"/>
  <c r="I105" i="1" s="1"/>
  <c r="I104" i="1" s="1"/>
  <c r="I103" i="1" s="1"/>
  <c r="I102" i="1" s="1"/>
  <c r="H100" i="1"/>
  <c r="H99" i="1" s="1"/>
  <c r="H98" i="1" s="1"/>
  <c r="H97" i="1" s="1"/>
  <c r="H96" i="1" s="1"/>
  <c r="I100" i="1"/>
  <c r="I99" i="1" s="1"/>
  <c r="I98" i="1" s="1"/>
  <c r="I97" i="1" s="1"/>
  <c r="I96" i="1" s="1"/>
  <c r="I101" i="1"/>
  <c r="H93" i="1"/>
  <c r="H92" i="1" s="1"/>
  <c r="H91" i="1" s="1"/>
  <c r="H90" i="1" s="1"/>
  <c r="H89" i="1" s="1"/>
  <c r="H88" i="1" s="1"/>
  <c r="I93" i="1"/>
  <c r="I92" i="1" s="1"/>
  <c r="I91" i="1" s="1"/>
  <c r="I90" i="1" s="1"/>
  <c r="I89" i="1" s="1"/>
  <c r="I88" i="1" s="1"/>
  <c r="G93" i="1"/>
  <c r="G92" i="1" s="1"/>
  <c r="G91" i="1" s="1"/>
  <c r="G90" i="1" s="1"/>
  <c r="G89" i="1" s="1"/>
  <c r="G88" i="1" s="1"/>
  <c r="I94" i="1"/>
  <c r="H86" i="1"/>
  <c r="H85" i="1" s="1"/>
  <c r="H84" i="1" s="1"/>
  <c r="H83" i="1" s="1"/>
  <c r="H82" i="1" s="1"/>
  <c r="H81" i="1" s="1"/>
  <c r="I86" i="1"/>
  <c r="I85" i="1" s="1"/>
  <c r="I84" i="1" s="1"/>
  <c r="I83" i="1" s="1"/>
  <c r="I82" i="1" s="1"/>
  <c r="I81" i="1" s="1"/>
  <c r="I87" i="1"/>
  <c r="H75" i="1"/>
  <c r="H74" i="1" s="1"/>
  <c r="H73" i="1" s="1"/>
  <c r="H72" i="1" s="1"/>
  <c r="H71" i="1" s="1"/>
  <c r="H70" i="1" s="1"/>
  <c r="H69" i="1" s="1"/>
  <c r="I77" i="1"/>
  <c r="I75" i="1" s="1"/>
  <c r="I74" i="1" s="1"/>
  <c r="I73" i="1" s="1"/>
  <c r="I72" i="1" s="1"/>
  <c r="I71" i="1" s="1"/>
  <c r="I70" i="1" s="1"/>
  <c r="I69" i="1" s="1"/>
  <c r="I76" i="1"/>
  <c r="G75" i="1"/>
  <c r="H67" i="1"/>
  <c r="H66" i="1" s="1"/>
  <c r="H65" i="1" s="1"/>
  <c r="H64" i="1" s="1"/>
  <c r="I67" i="1"/>
  <c r="I66" i="1" s="1"/>
  <c r="I65" i="1" s="1"/>
  <c r="I64" i="1" s="1"/>
  <c r="G64" i="1"/>
  <c r="G65" i="1"/>
  <c r="G66" i="1"/>
  <c r="G67" i="1"/>
  <c r="I68" i="1"/>
  <c r="H62" i="1"/>
  <c r="H61" i="1" s="1"/>
  <c r="I63" i="1"/>
  <c r="I62" i="1" s="1"/>
  <c r="I61" i="1" s="1"/>
  <c r="H49" i="1"/>
  <c r="H48" i="1" s="1"/>
  <c r="G49" i="1"/>
  <c r="I51" i="1"/>
  <c r="H58" i="1"/>
  <c r="I59" i="1"/>
  <c r="I60" i="1"/>
  <c r="G58" i="1"/>
  <c r="G55" i="1"/>
  <c r="H56" i="1"/>
  <c r="G56" i="1"/>
  <c r="I57" i="1"/>
  <c r="I56" i="1" s="1"/>
  <c r="I50" i="1"/>
  <c r="I46" i="1"/>
  <c r="H45" i="1"/>
  <c r="H44" i="1" s="1"/>
  <c r="H43" i="1" s="1"/>
  <c r="I45" i="1"/>
  <c r="I44" i="1" s="1"/>
  <c r="I43" i="1" s="1"/>
  <c r="G43" i="1"/>
  <c r="G44" i="1"/>
  <c r="G45" i="1"/>
  <c r="H37" i="1"/>
  <c r="H36" i="1" s="1"/>
  <c r="G36" i="1"/>
  <c r="G37" i="1"/>
  <c r="I38" i="1"/>
  <c r="I37" i="1" s="1"/>
  <c r="I36" i="1" s="1"/>
  <c r="I39" i="1"/>
  <c r="I34" i="1"/>
  <c r="H32" i="1"/>
  <c r="H31" i="1" s="1"/>
  <c r="G32" i="1"/>
  <c r="G31" i="1" s="1"/>
  <c r="G30" i="1" s="1"/>
  <c r="I33" i="1"/>
  <c r="I35" i="1"/>
  <c r="I32" i="1" s="1"/>
  <c r="I31" i="1" s="1"/>
  <c r="H25" i="1"/>
  <c r="H24" i="1" s="1"/>
  <c r="G25" i="1"/>
  <c r="G24" i="1" s="1"/>
  <c r="G20" i="1" s="1"/>
  <c r="G19" i="1" s="1"/>
  <c r="G18" i="1" s="1"/>
  <c r="G17" i="1" s="1"/>
  <c r="I26" i="1"/>
  <c r="I25" i="1" s="1"/>
  <c r="I24" i="1" s="1"/>
  <c r="H22" i="1"/>
  <c r="H21" i="1" s="1"/>
  <c r="I22" i="1"/>
  <c r="I21" i="1" s="1"/>
  <c r="G21" i="1"/>
  <c r="G22" i="1"/>
  <c r="I23" i="1"/>
  <c r="H14" i="1"/>
  <c r="H13" i="1" s="1"/>
  <c r="H12" i="1" s="1"/>
  <c r="H11" i="1" s="1"/>
  <c r="H10" i="1" s="1"/>
  <c r="H9" i="1" s="1"/>
  <c r="I14" i="1"/>
  <c r="I13" i="1" s="1"/>
  <c r="I12" i="1" s="1"/>
  <c r="I11" i="1" s="1"/>
  <c r="I10" i="1" s="1"/>
  <c r="I9" i="1" s="1"/>
  <c r="G13" i="1"/>
  <c r="G12" i="1" s="1"/>
  <c r="G11" i="1" s="1"/>
  <c r="G10" i="1" s="1"/>
  <c r="G9" i="1" s="1"/>
  <c r="G14" i="1"/>
  <c r="I15" i="1"/>
  <c r="I16" i="1"/>
  <c r="H125" i="1" l="1"/>
  <c r="I125" i="1"/>
  <c r="I124" i="1" s="1"/>
  <c r="I116" i="1" s="1"/>
  <c r="H55" i="1"/>
  <c r="H47" i="1" s="1"/>
  <c r="H42" i="1" s="1"/>
  <c r="H41" i="1" s="1"/>
  <c r="H40" i="1" s="1"/>
  <c r="I49" i="1"/>
  <c r="I48" i="1" s="1"/>
  <c r="I167" i="1"/>
  <c r="I166" i="1" s="1"/>
  <c r="H167" i="1"/>
  <c r="H166" i="1" s="1"/>
  <c r="H124" i="1"/>
  <c r="H116" i="1" s="1"/>
  <c r="I80" i="1"/>
  <c r="H80" i="1"/>
  <c r="I95" i="1"/>
  <c r="H95" i="1"/>
  <c r="H30" i="1"/>
  <c r="H29" i="1" s="1"/>
  <c r="H28" i="1" s="1"/>
  <c r="H27" i="1" s="1"/>
  <c r="I30" i="1"/>
  <c r="I29" i="1" s="1"/>
  <c r="I28" i="1" s="1"/>
  <c r="I27" i="1" s="1"/>
  <c r="I58" i="1"/>
  <c r="I55" i="1" s="1"/>
  <c r="H20" i="1"/>
  <c r="H19" i="1" s="1"/>
  <c r="H18" i="1" s="1"/>
  <c r="H17" i="1" s="1"/>
  <c r="I20" i="1"/>
  <c r="I19" i="1" s="1"/>
  <c r="I18" i="1" s="1"/>
  <c r="I17" i="1" s="1"/>
  <c r="I47" i="1" l="1"/>
  <c r="I42" i="1" s="1"/>
  <c r="I41" i="1" s="1"/>
  <c r="I40" i="1" s="1"/>
  <c r="I8" i="1" s="1"/>
  <c r="I7" i="1" s="1"/>
  <c r="I6" i="1" s="1"/>
  <c r="H8" i="1"/>
  <c r="H7" i="1" s="1"/>
  <c r="H6" i="1" s="1"/>
  <c r="G29" i="1" l="1"/>
  <c r="G28" i="1" s="1"/>
  <c r="G27" i="1" s="1"/>
  <c r="G124" i="1"/>
  <c r="G116" i="1" s="1"/>
  <c r="G51" i="1"/>
  <c r="G48" i="1" s="1"/>
  <c r="G185" i="1" l="1"/>
  <c r="G184" i="1" s="1"/>
  <c r="G183" i="1" s="1"/>
  <c r="G182" i="1" s="1"/>
  <c r="G181" i="1" s="1"/>
  <c r="G180" i="1" s="1"/>
  <c r="G179" i="1" s="1"/>
  <c r="G161" i="1"/>
  <c r="G160" i="1" s="1"/>
  <c r="G159" i="1" s="1"/>
  <c r="G158" i="1" s="1"/>
  <c r="G157" i="1" s="1"/>
  <c r="G156" i="1" s="1"/>
  <c r="G155" i="1" s="1"/>
  <c r="G100" i="1"/>
  <c r="G99" i="1" s="1"/>
  <c r="G98" i="1" s="1"/>
  <c r="G97" i="1" s="1"/>
  <c r="G96" i="1" s="1"/>
  <c r="G107" i="1" l="1"/>
  <c r="G106" i="1" s="1"/>
  <c r="G105" i="1" s="1"/>
  <c r="G104" i="1" s="1"/>
  <c r="G103" i="1" s="1"/>
  <c r="G102" i="1" s="1"/>
  <c r="G95" i="1" s="1"/>
  <c r="G86" i="1"/>
  <c r="G85" i="1" s="1"/>
  <c r="G84" i="1" s="1"/>
  <c r="G83" i="1" s="1"/>
  <c r="G82" i="1" s="1"/>
  <c r="G81" i="1" s="1"/>
  <c r="G80" i="1" s="1"/>
  <c r="G74" i="1"/>
  <c r="G73" i="1" s="1"/>
  <c r="G72" i="1" s="1"/>
  <c r="G71" i="1" s="1"/>
  <c r="G70" i="1" s="1"/>
  <c r="G69" i="1" s="1"/>
  <c r="G63" i="1"/>
  <c r="G62" i="1" s="1"/>
  <c r="G61" i="1" s="1"/>
  <c r="G42" i="1" s="1"/>
  <c r="G41" i="1" s="1"/>
  <c r="G40" i="1" s="1"/>
  <c r="G8" i="1" l="1"/>
  <c r="G7" i="1" l="1"/>
  <c r="G6" i="1" s="1"/>
</calcChain>
</file>

<file path=xl/sharedStrings.xml><?xml version="1.0" encoding="utf-8"?>
<sst xmlns="http://schemas.openxmlformats.org/spreadsheetml/2006/main" count="1130" uniqueCount="196">
  <si>
    <t/>
  </si>
  <si>
    <t>Распределение бюджетных ассигнований по разделам, подразделам, целевым статьям и видам 
расходов классификации расходов бюджета в ведомственной структуре расходов на 2016 год</t>
  </si>
  <si>
    <t>рубли</t>
  </si>
  <si>
    <t>Наименование</t>
  </si>
  <si>
    <t>ВЕД</t>
  </si>
  <si>
    <t>РЗ</t>
  </si>
  <si>
    <t>ПР</t>
  </si>
  <si>
    <t>ЦСР</t>
  </si>
  <si>
    <t>ВР</t>
  </si>
  <si>
    <t>ВСЕГО</t>
  </si>
  <si>
    <t>806</t>
  </si>
  <si>
    <t>администрация муниципального образования "Поселок Алмазный" Мирнинского района Республики Саха (Якутия)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</si>
  <si>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</si>
  <si>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</si>
  <si>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</si>
  <si>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</si>
  <si>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</si>
  <si>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99 0 00 00000</t>
  </si>
  <si>
    <t>Руководство и управление в сфере установленных функций органов государственной власти субъектов Российской Федерации, органов местного самоуправления Республики Саха (Якутия)</t>
  </si>
  <si>
    <t>99 1 00 00000</t>
  </si>
  <si>
    <t>Глава муниципального образования</t>
  </si>
  <si>
    <t>99 1 00 11600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</si>
  <si>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</si>
  <si>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</si>
  <si>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</si>
  <si>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</si>
  <si>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</si>
  <si>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</si>
  <si>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</si>
  <si>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</si>
  <si>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Депутаты представительного органа муниципального образования</t>
  </si>
  <si>
    <t>99 1 00 11720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</si>
  <si>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</si>
  <si>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</si>
  <si>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</si>
  <si>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</si>
  <si>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содержание органов местного самоуправления</t>
  </si>
  <si>
    <t>99 1 00 11410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</si>
  <si>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</si>
  <si>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</si>
  <si>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</si>
  <si>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</si>
  <si>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</si>
  <si>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</si>
  <si>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</si>
  <si>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</si>
  <si>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</si>
  <si>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</si>
  <si>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Другие общегосударственные вопросы</t>
  </si>
  <si>
    <t>13</t>
  </si>
  <si>
    <t>Прочие непрограммные расходы</t>
  </si>
  <si>
    <t>99 5 00 00000</t>
  </si>
  <si>
    <t>Резервный фонд местной администрации</t>
  </si>
  <si>
    <t>99 5 00 71100</t>
  </si>
  <si>
    <t>Расходы по управлению муниицпальным имуществом и земельными ресурсами</t>
  </si>
  <si>
    <t>99 5 00 91002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</si>
  <si>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</si>
  <si>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</si>
  <si>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</si>
  <si>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</si>
  <si>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</si>
  <si>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</si>
  <si>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</si>
  <si>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</si>
  <si>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Субсидии на возмещение затрат или недополученных доходов организациям жилищно-коммунального хозяйства</t>
  </si>
  <si>
    <t>99 5 00 91010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</si>
  <si>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</si>
  <si>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</si>
  <si>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Условно утвержденные расходы</t>
  </si>
  <si>
    <t>99 9 00 00000</t>
  </si>
  <si>
    <t>НАЦИОНАЛЬНАЯ ОБОРОНА</t>
  </si>
  <si>
    <t>Мобилизационная и вневойсковая подготовка</t>
  </si>
  <si>
    <t>Субвенция на осуществление первичного воинского учета на территориях, где отсутствуют военные комиссариаты (в части ГО, МП, ГП)</t>
  </si>
  <si>
    <t>99 5 00 51180</t>
  </si>
  <si>
    <t>НАЦ.БЕЗОПАСНОСТЬ И ПРАВООХРАНИТЕЛЬНАЯ ДЕЯТЕЛЬНОСТЬ</t>
  </si>
  <si>
    <t>Органы юстиции</t>
  </si>
  <si>
    <t>Выполнение отдельных государственных полномочий по государственной регистрации актов гражданского состояния</t>
  </si>
  <si>
    <t>99 5 00 59300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</si>
  <si>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</si>
  <si>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</si>
  <si>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безопасности жизнедеятельности населения Республики Саха (Якутия) на 2012-2019 годы</t>
  </si>
  <si>
    <t>90 0 00 00000</t>
  </si>
  <si>
    <t>Обеспечение пожарной безопасности, защита населения и территорий от чрезвычайных ситуаций в  Республике Саха (Якутия)</t>
  </si>
  <si>
    <t>90 2 00 00000</t>
  </si>
  <si>
    <t>Обеспечение пожарной безопасности, защита населения и территорий от чрезвычайных ситуаций в муниципальных образованиях</t>
  </si>
  <si>
    <t>90 2 00 10030</t>
  </si>
  <si>
    <t>НАЦИОНАЛЬНАЯ ЭКОНОМИКА</t>
  </si>
  <si>
    <t>Дорожное хозяйство (дорожные фонды)</t>
  </si>
  <si>
    <t>Развитие транспортного комплекса Республики Саха (Якутия) на 2012-2019 годы</t>
  </si>
  <si>
    <t>88 0 00 00000</t>
  </si>
  <si>
    <t>Дорожное хозяйство</t>
  </si>
  <si>
    <t>88 5 00 00000</t>
  </si>
  <si>
    <t>Содержание муниципальных автомобильных дорог</t>
  </si>
  <si>
    <t>88 5 00 10090</t>
  </si>
  <si>
    <t>Другие вопросы в области национальной экономики</t>
  </si>
  <si>
    <t>12</t>
  </si>
  <si>
    <t>Управление собственностью на 2012-2019 годы</t>
  </si>
  <si>
    <t>93 0 00 00000</t>
  </si>
  <si>
    <t>Управление земельными ресурсами</t>
  </si>
  <si>
    <t>93 3 00 00000</t>
  </si>
  <si>
    <t>Формирование собственности Республики Саха (Якутия) и муниципальных образований на земельные участки</t>
  </si>
  <si>
    <t>93 3 00 10010</t>
  </si>
  <si>
    <t>ЖИЛИЩНО-КОММУНАЛЬНОЕ ХОЗЯЙСТВО</t>
  </si>
  <si>
    <t>05</t>
  </si>
  <si>
    <t>Благоустройство</t>
  </si>
  <si>
    <t>Обеспечение качественными жилищно-коммунальными услугами и развитие электроэнергетики на 2012-2019 годы</t>
  </si>
  <si>
    <t>69 0 00 00000</t>
  </si>
  <si>
    <t>Содействие развитию благоустройства территорий муниципальных образований в Республике Саха (Якутия)</t>
  </si>
  <si>
    <t>69 8 00 00000</t>
  </si>
  <si>
    <t>Содержание и ремонт объектов уличного освещения</t>
  </si>
  <si>
    <t>69 8 00 10001</t>
  </si>
  <si>
    <t>Очистка и посадка зеленой зоны</t>
  </si>
  <si>
    <t>69 8 00 10002</t>
  </si>
  <si>
    <t>Прочие мероприятия по благоустройству</t>
  </si>
  <si>
    <t>69 8 00 10009</t>
  </si>
  <si>
    <t>Софинансирование расходных обязательств по реализации плана мероприятий комплексного развития муниципального образования на 2013-2017 годы (за счет средств ГБ)</t>
  </si>
  <si>
    <t>69 8 00 62100</t>
  </si>
  <si>
    <t>Софинансирование расходных обязательств по реализации плана мероприятий комплексного развития муниципального образования на 2013-2017 годы (за счет средств МБ)</t>
  </si>
  <si>
    <t>69 8 00 S2100</t>
  </si>
  <si>
    <t>КУЛЬТУРА, КИНЕМАТОГРАФИЯ</t>
  </si>
  <si>
    <t>08</t>
  </si>
  <si>
    <t>Другие вопросы в области культуры, кинематографии</t>
  </si>
  <si>
    <t>Создание условий для духовно-культурного развития народов Якутии на 2012-2019 годы</t>
  </si>
  <si>
    <t>74 0 00 00000</t>
  </si>
  <si>
    <t>Обеспечение развития культурно-досуговой деятельности</t>
  </si>
  <si>
    <t>74 2 00 00000</t>
  </si>
  <si>
    <t>Культурно-массовые и информационно-просветительские мероприятия</t>
  </si>
  <si>
    <t>74 2 00 11013</t>
  </si>
  <si>
    <t>СОЦИАЛЬНАЯ ПОЛИТИКА</t>
  </si>
  <si>
    <t>10</t>
  </si>
  <si>
    <t>Социальное обеспечение населения</t>
  </si>
  <si>
    <t>Социальная поддержка граждан в Республике Саха (Якутия) на 2012-2019 годы</t>
  </si>
  <si>
    <t>65 0 00 00000</t>
  </si>
  <si>
    <t>Социальная поддержка и повышение качества жизни малоимущих граждан</t>
  </si>
  <si>
    <t>65 4 00 00000</t>
  </si>
  <si>
    <t>Меры социальной поддержки малоимущим семьям и малоимущим одиноко проживающим гражданам на основе социального контракта</t>
  </si>
  <si>
    <t>65 4 00 10050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</si>
  <si>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</si>
  <si>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</si>
  <si>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</si>
  <si>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</si>
  <si>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</si>
  <si>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</si>
  <si>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Меры социальной поддержки отдельных категорий граждан</t>
  </si>
  <si>
    <t>65 5 00 00000</t>
  </si>
  <si>
    <t>Иные социальные выплаты отдельным категориям граждан по муниципальным правовым актам муниципальных образований</t>
  </si>
  <si>
    <t>65 5 00 70500</t>
  </si>
  <si>
    <t>ФИЗИЧЕСКАЯ КУЛЬТУРА И СПОРТ</t>
  </si>
  <si>
    <t>11</t>
  </si>
  <si>
    <t>Другие вопросы в области физической культуры и спорта</t>
  </si>
  <si>
    <t>Развитие физической культуры и спорта в Республике Саха (Якутия) на 2014-2016 годы</t>
  </si>
  <si>
    <t>98 0 00 00000</t>
  </si>
  <si>
    <t>Развитие массового спорта</t>
  </si>
  <si>
    <t>98 2 00 00000</t>
  </si>
  <si>
    <t>Организация и проведение мероприятий в сфере физической культуры и массового спорта</t>
  </si>
  <si>
    <t>98 2 00 10080</t>
  </si>
  <si>
    <t>МБТ ОБЩЕГО ХАРАКТЕРА БЮДЖЕТАМ СУБЪЕКТОВ РФ И МО</t>
  </si>
  <si>
    <t>14</t>
  </si>
  <si>
    <t>Прочие межбюджетные трансферты общего характера</t>
  </si>
  <si>
    <t>Межбюджетные трансферты</t>
  </si>
  <si>
    <t>99 6 00 00000</t>
  </si>
  <si>
    <t>Осуществление расходных обязательств ОМСУ в части полномочий по решению вопросов местного значения, переданных  в соответствии с заключенным между органом местного самоуправления муниципального района и поселения соглашением</t>
  </si>
  <si>
    <t>99 6 00 88510</t>
  </si>
  <si>
    <t>500</t>
  </si>
  <si>
    <t>Иные межбюджетные трансферты</t>
  </si>
  <si>
    <t>540</t>
  </si>
  <si>
    <t>Сельское хозяйство и рыболовство</t>
  </si>
  <si>
    <t>Ветеринарное обеспечение</t>
  </si>
  <si>
    <t>Субвенция на отдельные государственные полномочия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</si>
  <si>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85 9 00 6336 0</t>
  </si>
  <si>
    <t>85 0 00 0000 0</t>
  </si>
  <si>
    <t>Утвержденный бюджет на 2016 год</t>
  </si>
  <si>
    <t>Сумма уточнения</t>
  </si>
  <si>
    <t>Уточненный бюджет на 2016 год</t>
  </si>
  <si>
    <t>100 1 00 11600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</si>
  <si>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</si>
  <si>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Прочая закупка товаров, работ и услуг в целях капитального ремонта государственого (муниципального) имущества</t>
  </si>
  <si>
    <t xml:space="preserve">Исполнение судебных актов
</t>
  </si>
  <si>
    <t xml:space="preserve"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
</t>
  </si>
  <si>
    <t>Жилищное хозяйство</t>
  </si>
  <si>
    <t>Капитальный ремонт общего имущества многоквартирных домов</t>
  </si>
  <si>
    <t>Капитальный ремонт муниципального жилищного фонда, осуществляемый за счет средств местных бюджетов</t>
  </si>
  <si>
    <t>69 7 00 00000</t>
  </si>
  <si>
    <t>69 7 00 10030</t>
  </si>
  <si>
    <t>Организация и содержание мест захоронения</t>
  </si>
  <si>
    <t>69 8 00 10003</t>
  </si>
  <si>
    <t>Иные межбюджетные трансферты за счет местного бюджета</t>
  </si>
  <si>
    <t>99 6 00 88520</t>
  </si>
  <si>
    <t>Бюджетные инвестиции</t>
  </si>
  <si>
    <t xml:space="preserve">Бюджетные инвестиции в объекты государственной
собственности федеральным государственным учреждениям
</t>
  </si>
  <si>
    <t xml:space="preserve">Бюджетные инвестиции в объекты государственной собственности бюджетным учреждениям
в рамках государственного оборонного заказа
</t>
  </si>
  <si>
    <t>Охрана окружающей среды на 2012-2019 годы</t>
  </si>
  <si>
    <t>Развитие муниципальной системы экологического мониторинга и надзора</t>
  </si>
  <si>
    <t>77 2 00 10040</t>
  </si>
  <si>
    <t>77 0 00 00000</t>
  </si>
  <si>
    <t>Приложение № 5
к решению ______________________________ 
№_____ от «____» _____________ 20__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</si>
</sst>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3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3" fontId="0" fillId="0" borderId="0" xfId="0" applyNumberFormat="1" applyFont="1" applyFill="1" applyAlignment="1">
      <alignment horizontal="right" vertical="top" wrapText="1"/>
    </xf>
    <xf numFmtId="43" fontId="2" fillId="0" borderId="2" xfId="0" applyNumberFormat="1" applyFont="1" applyFill="1" applyBorder="1" applyAlignment="1">
      <alignment horizontal="right" vertical="top" wrapText="1"/>
    </xf>
    <xf numFmtId="43" fontId="3" fillId="0" borderId="2" xfId="0" applyNumberFormat="1" applyFont="1" applyFill="1" applyBorder="1" applyAlignment="1">
      <alignment horizontal="right" vertical="top" wrapText="1"/>
    </xf>
    <xf numFmtId="43" fontId="0" fillId="0" borderId="2" xfId="0" applyNumberFormat="1" applyFont="1" applyFill="1" applyBorder="1" applyAlignment="1">
      <alignment horizontal="right" vertical="top" wrapText="1"/>
    </xf>
    <xf numFmtId="43" fontId="5" fillId="0" borderId="2" xfId="0" applyNumberFormat="1" applyFont="1" applyFill="1" applyBorder="1" applyAlignment="1">
      <alignment horizontal="right" vertical="top" wrapText="1"/>
    </xf>
    <xf numFmtId="43" fontId="6" fillId="0" borderId="2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43" fontId="4" fillId="0" borderId="2" xfId="0" applyNumberFormat="1" applyFont="1" applyFill="1" applyBorder="1" applyAlignment="1">
      <alignment horizontal="right" vertical="top" wrapText="1"/>
    </xf>
    <xf numFmtId="49" fontId="0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view="pageBreakPreview" topLeftCell="A158" zoomScaleNormal="100" zoomScaleSheetLayoutView="100" workbookViewId="0">
      <selection activeCell="I49" sqref="I49"/>
    </sheetView>
  </sheetViews>
  <sheetFormatPr defaultRowHeight="12.75" x14ac:dyDescent="0.2"/>
  <cols>
    <col min="1" max="1" width="55.5" customWidth="1"/>
    <col min="2" max="2" width="7.1640625" style="34" customWidth="1"/>
    <col min="3" max="3" width="6.1640625" style="34" customWidth="1"/>
    <col min="4" max="4" width="6" style="34" customWidth="1"/>
    <col min="5" max="5" width="15.5" style="34" customWidth="1"/>
    <col min="6" max="6" width="6.6640625" customWidth="1"/>
    <col min="7" max="7" width="16.6640625" style="26" customWidth="1"/>
    <col min="8" max="8" width="17.6640625" style="26" customWidth="1"/>
    <col min="9" max="9" width="18.33203125" style="26" customWidth="1"/>
  </cols>
  <sheetData>
    <row r="1" spans="1:9" x14ac:dyDescent="0.2">
      <c r="A1" t="s">
        <v>0</v>
      </c>
    </row>
    <row r="2" spans="1:9" ht="48.6" customHeight="1" x14ac:dyDescent="0.2">
      <c r="A2" s="50" t="s">
        <v>195</v>
      </c>
      <c r="B2" s="50"/>
      <c r="C2" s="50"/>
      <c r="D2" s="50"/>
      <c r="E2" s="50"/>
      <c r="F2" s="50"/>
      <c r="G2" s="50"/>
      <c r="H2" s="51"/>
      <c r="I2" s="51"/>
    </row>
    <row r="3" spans="1:9" ht="40.9" customHeight="1" x14ac:dyDescent="0.2">
      <c r="A3" s="52" t="s">
        <v>1</v>
      </c>
      <c r="B3" s="52"/>
      <c r="C3" s="52"/>
      <c r="D3" s="52"/>
      <c r="E3" s="52"/>
      <c r="F3" s="52"/>
      <c r="G3" s="52"/>
      <c r="H3" s="51"/>
      <c r="I3" s="51"/>
    </row>
    <row r="4" spans="1:9" ht="22.5" customHeight="1" x14ac:dyDescent="0.2">
      <c r="A4" s="1" t="s">
        <v>0</v>
      </c>
      <c r="B4" s="35" t="s">
        <v>0</v>
      </c>
      <c r="C4" s="35" t="s">
        <v>0</v>
      </c>
      <c r="D4" s="35" t="s">
        <v>0</v>
      </c>
      <c r="E4" s="35" t="s">
        <v>0</v>
      </c>
      <c r="F4" s="1" t="s">
        <v>0</v>
      </c>
      <c r="I4" s="26" t="s">
        <v>2</v>
      </c>
    </row>
    <row r="5" spans="1:9" ht="71.099999999999994" customHeight="1" x14ac:dyDescent="0.2">
      <c r="A5" s="2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17" t="s">
        <v>8</v>
      </c>
      <c r="G5" s="33" t="s">
        <v>171</v>
      </c>
      <c r="H5" s="33" t="s">
        <v>172</v>
      </c>
      <c r="I5" s="33" t="s">
        <v>173</v>
      </c>
    </row>
    <row r="6" spans="1:9" ht="22.7" customHeight="1" x14ac:dyDescent="0.2">
      <c r="A6" s="3" t="s">
        <v>9</v>
      </c>
      <c r="B6" s="36" t="s">
        <v>10</v>
      </c>
      <c r="C6" s="37" t="s">
        <v>0</v>
      </c>
      <c r="D6" s="37" t="s">
        <v>0</v>
      </c>
      <c r="E6" s="37" t="s">
        <v>0</v>
      </c>
      <c r="F6" s="18" t="s">
        <v>0</v>
      </c>
      <c r="G6" s="27">
        <f>G7</f>
        <v>24212793.539999999</v>
      </c>
      <c r="H6" s="27">
        <f t="shared" ref="H6:I6" si="0">H7</f>
        <v>27471724.82</v>
      </c>
      <c r="I6" s="27">
        <f t="shared" si="0"/>
        <v>51684518.359999992</v>
      </c>
    </row>
    <row r="7" spans="1:9" ht="43.35" customHeight="1" x14ac:dyDescent="0.2">
      <c r="A7" s="4" t="s">
        <v>11</v>
      </c>
      <c r="B7" s="13" t="s">
        <v>10</v>
      </c>
      <c r="C7" s="38" t="s">
        <v>0</v>
      </c>
      <c r="D7" s="38" t="s">
        <v>0</v>
      </c>
      <c r="E7" s="38" t="s">
        <v>0</v>
      </c>
      <c r="F7" s="19" t="s">
        <v>0</v>
      </c>
      <c r="G7" s="27">
        <f>G8+G69+G80+G95+G116+G155+G163+G179+G187</f>
        <v>24212793.539999999</v>
      </c>
      <c r="H7" s="27">
        <f t="shared" ref="H7:I7" si="1">H8+H69+H80+H95+H116+H155+H163+H179+H187</f>
        <v>27471724.82</v>
      </c>
      <c r="I7" s="27">
        <f t="shared" si="1"/>
        <v>51684518.359999992</v>
      </c>
    </row>
    <row r="8" spans="1:9" ht="14.45" customHeight="1" x14ac:dyDescent="0.2">
      <c r="A8" s="6" t="s">
        <v>12</v>
      </c>
      <c r="B8" s="39" t="s">
        <v>10</v>
      </c>
      <c r="C8" s="13" t="s">
        <v>13</v>
      </c>
      <c r="D8" s="13" t="s">
        <v>0</v>
      </c>
      <c r="E8" s="13" t="s">
        <v>0</v>
      </c>
      <c r="F8" s="20" t="s">
        <v>0</v>
      </c>
      <c r="G8" s="27">
        <f>G9+G17+G27+G40</f>
        <v>16390348.229999999</v>
      </c>
      <c r="H8" s="27">
        <f t="shared" ref="H8:I8" si="2">H9+H17+H27+H40</f>
        <v>20246298.48</v>
      </c>
      <c r="I8" s="27">
        <f t="shared" si="2"/>
        <v>36636646.709999993</v>
      </c>
    </row>
    <row r="9" spans="1:9" ht="43.35" customHeight="1" x14ac:dyDescent="0.2">
      <c r="A9" s="6" t="s">
        <v>14</v>
      </c>
      <c r="B9" s="39" t="s">
        <v>10</v>
      </c>
      <c r="C9" s="13" t="s">
        <v>13</v>
      </c>
      <c r="D9" s="13" t="s">
        <v>15</v>
      </c>
      <c r="E9" s="13" t="s">
        <v>0</v>
      </c>
      <c r="F9" s="20" t="s">
        <v>0</v>
      </c>
      <c r="G9" s="27">
        <f>G10</f>
        <v>1651113.42</v>
      </c>
      <c r="H9" s="27">
        <f t="shared" ref="H9:I13" si="3">H10</f>
        <v>0</v>
      </c>
      <c r="I9" s="27">
        <f t="shared" si="3"/>
        <v>1651113.42</v>
      </c>
    </row>
    <row r="10" spans="1:9" ht="14.45" customHeight="1" x14ac:dyDescent="0.2">
      <c r="A10" s="7" t="s">
        <v>16</v>
      </c>
      <c r="B10" s="13" t="s">
        <v>10</v>
      </c>
      <c r="C10" s="13" t="s">
        <v>13</v>
      </c>
      <c r="D10" s="13" t="s">
        <v>15</v>
      </c>
      <c r="E10" s="13" t="s">
        <v>17</v>
      </c>
      <c r="F10" s="20" t="s">
        <v>0</v>
      </c>
      <c r="G10" s="27">
        <f>G11</f>
        <v>1651113.42</v>
      </c>
      <c r="H10" s="27">
        <f t="shared" si="3"/>
        <v>0</v>
      </c>
      <c r="I10" s="27">
        <f t="shared" si="3"/>
        <v>1651113.42</v>
      </c>
    </row>
    <row r="11" spans="1:9" ht="57.6" customHeight="1" x14ac:dyDescent="0.2">
      <c r="A11" s="7" t="s">
        <v>18</v>
      </c>
      <c r="B11" s="13" t="s">
        <v>10</v>
      </c>
      <c r="C11" s="13" t="s">
        <v>13</v>
      </c>
      <c r="D11" s="13" t="s">
        <v>15</v>
      </c>
      <c r="E11" s="13" t="s">
        <v>19</v>
      </c>
      <c r="F11" s="20" t="s">
        <v>0</v>
      </c>
      <c r="G11" s="27">
        <f>G12</f>
        <v>1651113.42</v>
      </c>
      <c r="H11" s="27">
        <f t="shared" si="3"/>
        <v>0</v>
      </c>
      <c r="I11" s="27">
        <f t="shared" si="3"/>
        <v>1651113.42</v>
      </c>
    </row>
    <row r="12" spans="1:9" ht="14.45" customHeight="1" x14ac:dyDescent="0.2">
      <c r="A12" s="8" t="s">
        <v>20</v>
      </c>
      <c r="B12" s="40" t="s">
        <v>10</v>
      </c>
      <c r="C12" s="40" t="s">
        <v>13</v>
      </c>
      <c r="D12" s="40" t="s">
        <v>15</v>
      </c>
      <c r="E12" s="40" t="s">
        <v>21</v>
      </c>
      <c r="F12" s="21" t="s">
        <v>0</v>
      </c>
      <c r="G12" s="28">
        <f>G13</f>
        <v>1651113.42</v>
      </c>
      <c r="H12" s="28">
        <f t="shared" si="3"/>
        <v>0</v>
      </c>
      <c r="I12" s="28">
        <f t="shared" si="3"/>
        <v>1651113.42</v>
      </c>
    </row>
    <row r="13" spans="1:9" ht="72.599999999999994" customHeight="1" x14ac:dyDescent="0.2">
      <c r="A13" s="9" t="s">
        <v>22</v>
      </c>
      <c r="B13" s="41" t="s">
        <v>10</v>
      </c>
      <c r="C13" s="41" t="s">
        <v>13</v>
      </c>
      <c r="D13" s="41" t="s">
        <v>15</v>
      </c>
      <c r="E13" s="41" t="s">
        <v>21</v>
      </c>
      <c r="F13" s="22" t="s">
        <v>23</v>
      </c>
      <c r="G13" s="29">
        <f>G14</f>
        <v>1651113.42</v>
      </c>
      <c r="H13" s="29">
        <f t="shared" si="3"/>
        <v>0</v>
      </c>
      <c r="I13" s="29">
        <f t="shared" si="3"/>
        <v>1651113.42</v>
      </c>
    </row>
    <row r="14" spans="1:9" ht="28.9" customHeight="1" x14ac:dyDescent="0.2">
      <c r="A14" s="9" t="s">
        <v>24</v>
      </c>
      <c r="B14" s="41" t="s">
        <v>10</v>
      </c>
      <c r="C14" s="41" t="s">
        <v>13</v>
      </c>
      <c r="D14" s="41" t="s">
        <v>15</v>
      </c>
      <c r="E14" s="41" t="s">
        <v>21</v>
      </c>
      <c r="F14" s="22" t="s">
        <v>25</v>
      </c>
      <c r="G14" s="29">
        <f>G15+G16</f>
        <v>1651113.42</v>
      </c>
      <c r="H14" s="29">
        <f t="shared" ref="H14:I14" si="4">H15+H16</f>
        <v>0</v>
      </c>
      <c r="I14" s="29">
        <f t="shared" si="4"/>
        <v>1651113.42</v>
      </c>
    </row>
    <row r="15" spans="1:9" ht="43.35" customHeight="1" x14ac:dyDescent="0.2">
      <c r="A15" s="5" t="s">
        <v>26</v>
      </c>
      <c r="B15" s="41" t="s">
        <v>10</v>
      </c>
      <c r="C15" s="41" t="s">
        <v>13</v>
      </c>
      <c r="D15" s="41" t="s">
        <v>15</v>
      </c>
      <c r="E15" s="41" t="s">
        <v>21</v>
      </c>
      <c r="F15" s="22" t="s">
        <v>27</v>
      </c>
      <c r="G15" s="29">
        <v>1651113.42</v>
      </c>
      <c r="H15" s="29">
        <v>-382977.33</v>
      </c>
      <c r="I15" s="29">
        <f>G15+H15</f>
        <v>1268136.0899999999</v>
      </c>
    </row>
    <row r="16" spans="1:9" ht="43.35" customHeight="1" x14ac:dyDescent="0.2">
      <c r="A16" s="12" t="s">
        <v>175</v>
      </c>
      <c r="B16" s="41" t="s">
        <v>10</v>
      </c>
      <c r="C16" s="41" t="s">
        <v>13</v>
      </c>
      <c r="D16" s="41" t="s">
        <v>15</v>
      </c>
      <c r="E16" s="41" t="s">
        <v>174</v>
      </c>
      <c r="F16" s="22">
        <v>129</v>
      </c>
      <c r="G16" s="29">
        <v>0</v>
      </c>
      <c r="H16" s="29">
        <v>382977.33</v>
      </c>
      <c r="I16" s="29">
        <f>G16+H16</f>
        <v>382977.33</v>
      </c>
    </row>
    <row r="17" spans="1:9" ht="41.25" customHeight="1" x14ac:dyDescent="0.2">
      <c r="A17" s="6" t="s">
        <v>28</v>
      </c>
      <c r="B17" s="39" t="s">
        <v>10</v>
      </c>
      <c r="C17" s="13" t="s">
        <v>13</v>
      </c>
      <c r="D17" s="13" t="s">
        <v>29</v>
      </c>
      <c r="E17" s="13" t="s">
        <v>0</v>
      </c>
      <c r="F17" s="20" t="s">
        <v>0</v>
      </c>
      <c r="G17" s="27">
        <f>G18</f>
        <v>205000</v>
      </c>
      <c r="H17" s="27">
        <f t="shared" ref="H17:I19" si="5">H18</f>
        <v>0</v>
      </c>
      <c r="I17" s="27">
        <f t="shared" si="5"/>
        <v>205000</v>
      </c>
    </row>
    <row r="18" spans="1:9" ht="14.45" customHeight="1" x14ac:dyDescent="0.2">
      <c r="A18" s="7" t="s">
        <v>16</v>
      </c>
      <c r="B18" s="13" t="s">
        <v>10</v>
      </c>
      <c r="C18" s="13" t="s">
        <v>13</v>
      </c>
      <c r="D18" s="13" t="s">
        <v>29</v>
      </c>
      <c r="E18" s="13" t="s">
        <v>17</v>
      </c>
      <c r="F18" s="20" t="s">
        <v>0</v>
      </c>
      <c r="G18" s="27">
        <f>G19</f>
        <v>205000</v>
      </c>
      <c r="H18" s="27">
        <f t="shared" si="5"/>
        <v>0</v>
      </c>
      <c r="I18" s="27">
        <f t="shared" si="5"/>
        <v>205000</v>
      </c>
    </row>
    <row r="19" spans="1:9" ht="57.6" customHeight="1" x14ac:dyDescent="0.2">
      <c r="A19" s="7" t="s">
        <v>18</v>
      </c>
      <c r="B19" s="13" t="s">
        <v>10</v>
      </c>
      <c r="C19" s="13" t="s">
        <v>13</v>
      </c>
      <c r="D19" s="13" t="s">
        <v>29</v>
      </c>
      <c r="E19" s="13" t="s">
        <v>19</v>
      </c>
      <c r="F19" s="20" t="s">
        <v>0</v>
      </c>
      <c r="G19" s="27">
        <f>G20</f>
        <v>205000</v>
      </c>
      <c r="H19" s="27">
        <f t="shared" si="5"/>
        <v>0</v>
      </c>
      <c r="I19" s="27">
        <f t="shared" si="5"/>
        <v>205000</v>
      </c>
    </row>
    <row r="20" spans="1:9" ht="28.9" customHeight="1" x14ac:dyDescent="0.2">
      <c r="A20" s="8" t="s">
        <v>30</v>
      </c>
      <c r="B20" s="40" t="s">
        <v>10</v>
      </c>
      <c r="C20" s="40" t="s">
        <v>13</v>
      </c>
      <c r="D20" s="40" t="s">
        <v>29</v>
      </c>
      <c r="E20" s="40" t="s">
        <v>31</v>
      </c>
      <c r="F20" s="21" t="s">
        <v>0</v>
      </c>
      <c r="G20" s="28">
        <f>G21+G24</f>
        <v>205000</v>
      </c>
      <c r="H20" s="28">
        <f t="shared" ref="H20:I20" si="6">H21+H24</f>
        <v>0</v>
      </c>
      <c r="I20" s="28">
        <f t="shared" si="6"/>
        <v>205000</v>
      </c>
    </row>
    <row r="21" spans="1:9" ht="72.599999999999994" customHeight="1" x14ac:dyDescent="0.2">
      <c r="A21" s="9" t="s">
        <v>22</v>
      </c>
      <c r="B21" s="41" t="s">
        <v>10</v>
      </c>
      <c r="C21" s="41" t="s">
        <v>13</v>
      </c>
      <c r="D21" s="41" t="s">
        <v>29</v>
      </c>
      <c r="E21" s="41" t="s">
        <v>31</v>
      </c>
      <c r="F21" s="22" t="s">
        <v>23</v>
      </c>
      <c r="G21" s="29">
        <f>G22</f>
        <v>205000</v>
      </c>
      <c r="H21" s="29">
        <f t="shared" ref="H21:I22" si="7">H22</f>
        <v>-205000</v>
      </c>
      <c r="I21" s="29">
        <f t="shared" si="7"/>
        <v>0</v>
      </c>
    </row>
    <row r="22" spans="1:9" ht="28.9" customHeight="1" x14ac:dyDescent="0.2">
      <c r="A22" s="9" t="s">
        <v>24</v>
      </c>
      <c r="B22" s="41" t="s">
        <v>10</v>
      </c>
      <c r="C22" s="41" t="s">
        <v>13</v>
      </c>
      <c r="D22" s="41" t="s">
        <v>29</v>
      </c>
      <c r="E22" s="41" t="s">
        <v>31</v>
      </c>
      <c r="F22" s="22" t="s">
        <v>25</v>
      </c>
      <c r="G22" s="29">
        <f>G23</f>
        <v>205000</v>
      </c>
      <c r="H22" s="29">
        <f t="shared" si="7"/>
        <v>-205000</v>
      </c>
      <c r="I22" s="29">
        <f t="shared" si="7"/>
        <v>0</v>
      </c>
    </row>
    <row r="23" spans="1:9" ht="57.6" customHeight="1" x14ac:dyDescent="0.2">
      <c r="A23" s="5" t="s">
        <v>32</v>
      </c>
      <c r="B23" s="41" t="s">
        <v>10</v>
      </c>
      <c r="C23" s="41" t="s">
        <v>13</v>
      </c>
      <c r="D23" s="41" t="s">
        <v>29</v>
      </c>
      <c r="E23" s="41" t="s">
        <v>31</v>
      </c>
      <c r="F23" s="22" t="s">
        <v>33</v>
      </c>
      <c r="G23" s="29">
        <v>205000</v>
      </c>
      <c r="H23" s="29">
        <v>-205000</v>
      </c>
      <c r="I23" s="29">
        <f>G23+H23</f>
        <v>0</v>
      </c>
    </row>
    <row r="24" spans="1:9" ht="27" customHeight="1" x14ac:dyDescent="0.2">
      <c r="A24" s="9" t="s">
        <v>40</v>
      </c>
      <c r="B24" s="41" t="s">
        <v>10</v>
      </c>
      <c r="C24" s="41" t="s">
        <v>13</v>
      </c>
      <c r="D24" s="41" t="s">
        <v>29</v>
      </c>
      <c r="E24" s="41" t="s">
        <v>31</v>
      </c>
      <c r="F24" s="22">
        <v>200</v>
      </c>
      <c r="G24" s="29">
        <f>G25</f>
        <v>0</v>
      </c>
      <c r="H24" s="29">
        <f t="shared" ref="H24:I25" si="8">H25</f>
        <v>205000</v>
      </c>
      <c r="I24" s="29">
        <f t="shared" si="8"/>
        <v>205000</v>
      </c>
    </row>
    <row r="25" spans="1:9" ht="30" customHeight="1" x14ac:dyDescent="0.2">
      <c r="A25" s="9" t="s">
        <v>42</v>
      </c>
      <c r="B25" s="41" t="s">
        <v>10</v>
      </c>
      <c r="C25" s="41" t="s">
        <v>13</v>
      </c>
      <c r="D25" s="41" t="s">
        <v>29</v>
      </c>
      <c r="E25" s="41" t="s">
        <v>31</v>
      </c>
      <c r="F25" s="22">
        <v>240</v>
      </c>
      <c r="G25" s="29">
        <f>G26</f>
        <v>0</v>
      </c>
      <c r="H25" s="29">
        <f t="shared" si="8"/>
        <v>205000</v>
      </c>
      <c r="I25" s="29">
        <f t="shared" si="8"/>
        <v>205000</v>
      </c>
    </row>
    <row r="26" spans="1:9" ht="27.75" customHeight="1" x14ac:dyDescent="0.2">
      <c r="A26" s="5" t="s">
        <v>46</v>
      </c>
      <c r="B26" s="41" t="s">
        <v>10</v>
      </c>
      <c r="C26" s="41" t="s">
        <v>13</v>
      </c>
      <c r="D26" s="41" t="s">
        <v>29</v>
      </c>
      <c r="E26" s="41" t="s">
        <v>31</v>
      </c>
      <c r="F26" s="22">
        <v>244</v>
      </c>
      <c r="G26" s="29">
        <v>0</v>
      </c>
      <c r="H26" s="29">
        <v>205000</v>
      </c>
      <c r="I26" s="29">
        <f>G26+H26</f>
        <v>205000</v>
      </c>
    </row>
    <row r="27" spans="1:9" ht="57.6" customHeight="1" x14ac:dyDescent="0.2">
      <c r="A27" s="6" t="s">
        <v>34</v>
      </c>
      <c r="B27" s="39" t="s">
        <v>10</v>
      </c>
      <c r="C27" s="13" t="s">
        <v>13</v>
      </c>
      <c r="D27" s="13" t="s">
        <v>35</v>
      </c>
      <c r="E27" s="13" t="s">
        <v>0</v>
      </c>
      <c r="F27" s="20" t="s">
        <v>0</v>
      </c>
      <c r="G27" s="27">
        <f>G28</f>
        <v>7775894.9099999992</v>
      </c>
      <c r="H27" s="27">
        <f t="shared" ref="H27:I29" si="9">H28</f>
        <v>245000</v>
      </c>
      <c r="I27" s="27">
        <f t="shared" si="9"/>
        <v>8020894.9099999992</v>
      </c>
    </row>
    <row r="28" spans="1:9" ht="14.45" customHeight="1" x14ac:dyDescent="0.2">
      <c r="A28" s="7" t="s">
        <v>16</v>
      </c>
      <c r="B28" s="13" t="s">
        <v>10</v>
      </c>
      <c r="C28" s="13" t="s">
        <v>13</v>
      </c>
      <c r="D28" s="13" t="s">
        <v>35</v>
      </c>
      <c r="E28" s="13" t="s">
        <v>17</v>
      </c>
      <c r="F28" s="20" t="s">
        <v>0</v>
      </c>
      <c r="G28" s="27">
        <f>G29</f>
        <v>7775894.9099999992</v>
      </c>
      <c r="H28" s="27">
        <f t="shared" si="9"/>
        <v>245000</v>
      </c>
      <c r="I28" s="27">
        <f t="shared" si="9"/>
        <v>8020894.9099999992</v>
      </c>
    </row>
    <row r="29" spans="1:9" ht="57.6" customHeight="1" x14ac:dyDescent="0.2">
      <c r="A29" s="7" t="s">
        <v>18</v>
      </c>
      <c r="B29" s="13" t="s">
        <v>10</v>
      </c>
      <c r="C29" s="13" t="s">
        <v>13</v>
      </c>
      <c r="D29" s="13" t="s">
        <v>35</v>
      </c>
      <c r="E29" s="13" t="s">
        <v>19</v>
      </c>
      <c r="F29" s="20" t="s">
        <v>0</v>
      </c>
      <c r="G29" s="27">
        <f>G30</f>
        <v>7775894.9099999992</v>
      </c>
      <c r="H29" s="27">
        <f t="shared" si="9"/>
        <v>245000</v>
      </c>
      <c r="I29" s="27">
        <f t="shared" si="9"/>
        <v>8020894.9099999992</v>
      </c>
    </row>
    <row r="30" spans="1:9" ht="28.9" customHeight="1" x14ac:dyDescent="0.2">
      <c r="A30" s="8" t="s">
        <v>36</v>
      </c>
      <c r="B30" s="40" t="s">
        <v>10</v>
      </c>
      <c r="C30" s="40" t="s">
        <v>13</v>
      </c>
      <c r="D30" s="40" t="s">
        <v>35</v>
      </c>
      <c r="E30" s="40" t="s">
        <v>37</v>
      </c>
      <c r="F30" s="21" t="s">
        <v>0</v>
      </c>
      <c r="G30" s="28">
        <f>G31+G36</f>
        <v>7775894.9099999992</v>
      </c>
      <c r="H30" s="28">
        <f t="shared" ref="H30:I30" si="10">H31+H36</f>
        <v>245000</v>
      </c>
      <c r="I30" s="28">
        <f t="shared" si="10"/>
        <v>8020894.9099999992</v>
      </c>
    </row>
    <row r="31" spans="1:9" ht="72.599999999999994" customHeight="1" x14ac:dyDescent="0.2">
      <c r="A31" s="9" t="s">
        <v>22</v>
      </c>
      <c r="B31" s="41" t="s">
        <v>10</v>
      </c>
      <c r="C31" s="41" t="s">
        <v>13</v>
      </c>
      <c r="D31" s="41" t="s">
        <v>35</v>
      </c>
      <c r="E31" s="41" t="s">
        <v>37</v>
      </c>
      <c r="F31" s="22" t="s">
        <v>23</v>
      </c>
      <c r="G31" s="29">
        <f>G32</f>
        <v>5262580.2699999996</v>
      </c>
      <c r="H31" s="29">
        <f t="shared" ref="H31:I31" si="11">H32</f>
        <v>0</v>
      </c>
      <c r="I31" s="29">
        <f t="shared" si="11"/>
        <v>5262580.2699999996</v>
      </c>
    </row>
    <row r="32" spans="1:9" ht="28.9" customHeight="1" x14ac:dyDescent="0.2">
      <c r="A32" s="9" t="s">
        <v>24</v>
      </c>
      <c r="B32" s="41" t="s">
        <v>10</v>
      </c>
      <c r="C32" s="41" t="s">
        <v>13</v>
      </c>
      <c r="D32" s="41" t="s">
        <v>35</v>
      </c>
      <c r="E32" s="41" t="s">
        <v>37</v>
      </c>
      <c r="F32" s="22" t="s">
        <v>25</v>
      </c>
      <c r="G32" s="29">
        <f>G33+G34+G35</f>
        <v>5262580.2699999996</v>
      </c>
      <c r="H32" s="29">
        <f t="shared" ref="H32:I32" si="12">H33+H34+H35</f>
        <v>0</v>
      </c>
      <c r="I32" s="29">
        <f t="shared" si="12"/>
        <v>5262580.2699999996</v>
      </c>
    </row>
    <row r="33" spans="1:9" ht="43.35" customHeight="1" x14ac:dyDescent="0.2">
      <c r="A33" s="5" t="s">
        <v>26</v>
      </c>
      <c r="B33" s="41" t="s">
        <v>10</v>
      </c>
      <c r="C33" s="41" t="s">
        <v>13</v>
      </c>
      <c r="D33" s="41" t="s">
        <v>35</v>
      </c>
      <c r="E33" s="41" t="s">
        <v>37</v>
      </c>
      <c r="F33" s="22" t="s">
        <v>27</v>
      </c>
      <c r="G33" s="29">
        <v>4414580.2699999996</v>
      </c>
      <c r="H33" s="29">
        <v>-1023965.62</v>
      </c>
      <c r="I33" s="29">
        <f>G33+H33</f>
        <v>3390614.6499999994</v>
      </c>
    </row>
    <row r="34" spans="1:9" ht="43.35" customHeight="1" x14ac:dyDescent="0.2">
      <c r="A34" s="5" t="s">
        <v>38</v>
      </c>
      <c r="B34" s="41" t="s">
        <v>10</v>
      </c>
      <c r="C34" s="41" t="s">
        <v>13</v>
      </c>
      <c r="D34" s="41" t="s">
        <v>35</v>
      </c>
      <c r="E34" s="41" t="s">
        <v>37</v>
      </c>
      <c r="F34" s="22" t="s">
        <v>39</v>
      </c>
      <c r="G34" s="29">
        <v>848000</v>
      </c>
      <c r="H34" s="29">
        <v>0</v>
      </c>
      <c r="I34" s="29">
        <f>G34+H34</f>
        <v>848000</v>
      </c>
    </row>
    <row r="35" spans="1:9" ht="41.25" customHeight="1" x14ac:dyDescent="0.2">
      <c r="A35" s="12" t="s">
        <v>175</v>
      </c>
      <c r="B35" s="41" t="s">
        <v>10</v>
      </c>
      <c r="C35" s="41" t="s">
        <v>13</v>
      </c>
      <c r="D35" s="41" t="s">
        <v>35</v>
      </c>
      <c r="E35" s="41" t="s">
        <v>37</v>
      </c>
      <c r="F35" s="22">
        <v>129</v>
      </c>
      <c r="G35" s="29">
        <v>0</v>
      </c>
      <c r="H35" s="29">
        <v>1023965.62</v>
      </c>
      <c r="I35" s="29">
        <f>G35+H35</f>
        <v>1023965.62</v>
      </c>
    </row>
    <row r="36" spans="1:9" ht="28.9" customHeight="1" x14ac:dyDescent="0.2">
      <c r="A36" s="9" t="s">
        <v>40</v>
      </c>
      <c r="B36" s="41" t="s">
        <v>10</v>
      </c>
      <c r="C36" s="41" t="s">
        <v>13</v>
      </c>
      <c r="D36" s="41" t="s">
        <v>35</v>
      </c>
      <c r="E36" s="41" t="s">
        <v>37</v>
      </c>
      <c r="F36" s="22" t="s">
        <v>41</v>
      </c>
      <c r="G36" s="29">
        <f>G37</f>
        <v>2513314.6399999997</v>
      </c>
      <c r="H36" s="29">
        <f t="shared" ref="H36:I36" si="13">H37</f>
        <v>245000</v>
      </c>
      <c r="I36" s="29">
        <f t="shared" si="13"/>
        <v>2758314.6399999997</v>
      </c>
    </row>
    <row r="37" spans="1:9" ht="28.9" customHeight="1" x14ac:dyDescent="0.2">
      <c r="A37" s="9" t="s">
        <v>42</v>
      </c>
      <c r="B37" s="41" t="s">
        <v>10</v>
      </c>
      <c r="C37" s="41" t="s">
        <v>13</v>
      </c>
      <c r="D37" s="41" t="s">
        <v>35</v>
      </c>
      <c r="E37" s="41" t="s">
        <v>37</v>
      </c>
      <c r="F37" s="22" t="s">
        <v>43</v>
      </c>
      <c r="G37" s="29">
        <f>G38+G39</f>
        <v>2513314.6399999997</v>
      </c>
      <c r="H37" s="29">
        <f t="shared" ref="H37:I37" si="14">H38+H39</f>
        <v>245000</v>
      </c>
      <c r="I37" s="29">
        <f t="shared" si="14"/>
        <v>2758314.6399999997</v>
      </c>
    </row>
    <row r="38" spans="1:9" ht="28.9" customHeight="1" x14ac:dyDescent="0.2">
      <c r="A38" s="5" t="s">
        <v>44</v>
      </c>
      <c r="B38" s="41" t="s">
        <v>10</v>
      </c>
      <c r="C38" s="41" t="s">
        <v>13</v>
      </c>
      <c r="D38" s="41" t="s">
        <v>35</v>
      </c>
      <c r="E38" s="41" t="s">
        <v>37</v>
      </c>
      <c r="F38" s="22" t="s">
        <v>45</v>
      </c>
      <c r="G38" s="29">
        <v>900000</v>
      </c>
      <c r="H38" s="29">
        <v>130000</v>
      </c>
      <c r="I38" s="29">
        <f>G38+H38</f>
        <v>1030000</v>
      </c>
    </row>
    <row r="39" spans="1:9" ht="28.9" customHeight="1" x14ac:dyDescent="0.2">
      <c r="A39" s="5" t="s">
        <v>46</v>
      </c>
      <c r="B39" s="41" t="s">
        <v>10</v>
      </c>
      <c r="C39" s="41" t="s">
        <v>13</v>
      </c>
      <c r="D39" s="41" t="s">
        <v>35</v>
      </c>
      <c r="E39" s="41" t="s">
        <v>37</v>
      </c>
      <c r="F39" s="22" t="s">
        <v>47</v>
      </c>
      <c r="G39" s="29">
        <v>1613314.64</v>
      </c>
      <c r="H39" s="29">
        <v>115000</v>
      </c>
      <c r="I39" s="29">
        <f>G39+H39</f>
        <v>1728314.64</v>
      </c>
    </row>
    <row r="40" spans="1:9" ht="14.45" customHeight="1" x14ac:dyDescent="0.2">
      <c r="A40" s="6" t="s">
        <v>48</v>
      </c>
      <c r="B40" s="39" t="s">
        <v>10</v>
      </c>
      <c r="C40" s="13" t="s">
        <v>13</v>
      </c>
      <c r="D40" s="13" t="s">
        <v>49</v>
      </c>
      <c r="E40" s="13" t="s">
        <v>0</v>
      </c>
      <c r="F40" s="20" t="s">
        <v>0</v>
      </c>
      <c r="G40" s="27">
        <f>G41</f>
        <v>6758339.9000000004</v>
      </c>
      <c r="H40" s="27">
        <f t="shared" ref="H40:I40" si="15">H41</f>
        <v>20001298.48</v>
      </c>
      <c r="I40" s="27">
        <f t="shared" si="15"/>
        <v>26759638.379999999</v>
      </c>
    </row>
    <row r="41" spans="1:9" ht="14.45" customHeight="1" x14ac:dyDescent="0.2">
      <c r="A41" s="7" t="s">
        <v>16</v>
      </c>
      <c r="B41" s="13" t="s">
        <v>10</v>
      </c>
      <c r="C41" s="13" t="s">
        <v>13</v>
      </c>
      <c r="D41" s="13" t="s">
        <v>49</v>
      </c>
      <c r="E41" s="13" t="s">
        <v>17</v>
      </c>
      <c r="F41" s="20" t="s">
        <v>0</v>
      </c>
      <c r="G41" s="27">
        <f>G42+G64</f>
        <v>6758339.9000000004</v>
      </c>
      <c r="H41" s="27">
        <f t="shared" ref="H41:I41" si="16">H42+H64</f>
        <v>20001298.48</v>
      </c>
      <c r="I41" s="27">
        <f t="shared" si="16"/>
        <v>26759638.379999999</v>
      </c>
    </row>
    <row r="42" spans="1:9" ht="14.45" customHeight="1" x14ac:dyDescent="0.2">
      <c r="A42" s="7" t="s">
        <v>50</v>
      </c>
      <c r="B42" s="13" t="s">
        <v>10</v>
      </c>
      <c r="C42" s="13" t="s">
        <v>13</v>
      </c>
      <c r="D42" s="13" t="s">
        <v>49</v>
      </c>
      <c r="E42" s="13" t="s">
        <v>51</v>
      </c>
      <c r="F42" s="20" t="s">
        <v>0</v>
      </c>
      <c r="G42" s="27">
        <f>G43+G47+G61</f>
        <v>6658339.9000000004</v>
      </c>
      <c r="H42" s="27">
        <f t="shared" ref="H42:I42" si="17">H43+H47+H61</f>
        <v>20001298.48</v>
      </c>
      <c r="I42" s="27">
        <f t="shared" si="17"/>
        <v>26659638.379999999</v>
      </c>
    </row>
    <row r="43" spans="1:9" ht="14.45" customHeight="1" x14ac:dyDescent="0.2">
      <c r="A43" s="8" t="s">
        <v>52</v>
      </c>
      <c r="B43" s="40" t="s">
        <v>10</v>
      </c>
      <c r="C43" s="40" t="s">
        <v>13</v>
      </c>
      <c r="D43" s="40" t="s">
        <v>49</v>
      </c>
      <c r="E43" s="40" t="s">
        <v>53</v>
      </c>
      <c r="F43" s="21" t="s">
        <v>0</v>
      </c>
      <c r="G43" s="28">
        <f>G44</f>
        <v>50000</v>
      </c>
      <c r="H43" s="28">
        <f t="shared" ref="H43:I45" si="18">H44</f>
        <v>0</v>
      </c>
      <c r="I43" s="28">
        <f t="shared" si="18"/>
        <v>50000</v>
      </c>
    </row>
    <row r="44" spans="1:9" ht="28.9" customHeight="1" x14ac:dyDescent="0.2">
      <c r="A44" s="9" t="s">
        <v>40</v>
      </c>
      <c r="B44" s="41" t="s">
        <v>10</v>
      </c>
      <c r="C44" s="41" t="s">
        <v>13</v>
      </c>
      <c r="D44" s="41" t="s">
        <v>49</v>
      </c>
      <c r="E44" s="41" t="s">
        <v>53</v>
      </c>
      <c r="F44" s="22" t="s">
        <v>41</v>
      </c>
      <c r="G44" s="29">
        <f>G45</f>
        <v>50000</v>
      </c>
      <c r="H44" s="29">
        <f t="shared" si="18"/>
        <v>0</v>
      </c>
      <c r="I44" s="29">
        <f t="shared" si="18"/>
        <v>50000</v>
      </c>
    </row>
    <row r="45" spans="1:9" ht="28.9" customHeight="1" x14ac:dyDescent="0.2">
      <c r="A45" s="9" t="s">
        <v>42</v>
      </c>
      <c r="B45" s="41" t="s">
        <v>10</v>
      </c>
      <c r="C45" s="41" t="s">
        <v>13</v>
      </c>
      <c r="D45" s="41" t="s">
        <v>49</v>
      </c>
      <c r="E45" s="41" t="s">
        <v>53</v>
      </c>
      <c r="F45" s="22" t="s">
        <v>43</v>
      </c>
      <c r="G45" s="29">
        <f>G46</f>
        <v>50000</v>
      </c>
      <c r="H45" s="29">
        <f t="shared" si="18"/>
        <v>0</v>
      </c>
      <c r="I45" s="29">
        <f t="shared" si="18"/>
        <v>50000</v>
      </c>
    </row>
    <row r="46" spans="1:9" ht="28.9" customHeight="1" x14ac:dyDescent="0.2">
      <c r="A46" s="5" t="s">
        <v>46</v>
      </c>
      <c r="B46" s="41" t="s">
        <v>10</v>
      </c>
      <c r="C46" s="41" t="s">
        <v>13</v>
      </c>
      <c r="D46" s="41" t="s">
        <v>49</v>
      </c>
      <c r="E46" s="41" t="s">
        <v>53</v>
      </c>
      <c r="F46" s="22" t="s">
        <v>47</v>
      </c>
      <c r="G46" s="29">
        <v>50000</v>
      </c>
      <c r="H46" s="29">
        <v>0</v>
      </c>
      <c r="I46" s="29">
        <f>G46+H46</f>
        <v>50000</v>
      </c>
    </row>
    <row r="47" spans="1:9" ht="28.9" customHeight="1" x14ac:dyDescent="0.2">
      <c r="A47" s="8" t="s">
        <v>54</v>
      </c>
      <c r="B47" s="40" t="s">
        <v>10</v>
      </c>
      <c r="C47" s="40" t="s">
        <v>13</v>
      </c>
      <c r="D47" s="40" t="s">
        <v>49</v>
      </c>
      <c r="E47" s="40" t="s">
        <v>55</v>
      </c>
      <c r="F47" s="21" t="s">
        <v>0</v>
      </c>
      <c r="G47" s="28">
        <f>G48+G55+G52</f>
        <v>4422000</v>
      </c>
      <c r="H47" s="28">
        <f t="shared" ref="H47:I47" si="19">H48+H55+H52</f>
        <v>20001298.48</v>
      </c>
      <c r="I47" s="28">
        <f t="shared" si="19"/>
        <v>24423298.48</v>
      </c>
    </row>
    <row r="48" spans="1:9" ht="28.9" customHeight="1" x14ac:dyDescent="0.2">
      <c r="A48" s="9" t="s">
        <v>40</v>
      </c>
      <c r="B48" s="41" t="s">
        <v>10</v>
      </c>
      <c r="C48" s="41" t="s">
        <v>13</v>
      </c>
      <c r="D48" s="41" t="s">
        <v>49</v>
      </c>
      <c r="E48" s="41" t="s">
        <v>55</v>
      </c>
      <c r="F48" s="22" t="s">
        <v>41</v>
      </c>
      <c r="G48" s="29">
        <f>G49</f>
        <v>4352000</v>
      </c>
      <c r="H48" s="29">
        <f t="shared" ref="H48:I48" si="20">H49</f>
        <v>7751299.4800000004</v>
      </c>
      <c r="I48" s="29">
        <f t="shared" si="20"/>
        <v>12103299.48</v>
      </c>
    </row>
    <row r="49" spans="1:9" ht="28.9" customHeight="1" x14ac:dyDescent="0.2">
      <c r="A49" s="9" t="s">
        <v>42</v>
      </c>
      <c r="B49" s="41" t="s">
        <v>10</v>
      </c>
      <c r="C49" s="41" t="s">
        <v>13</v>
      </c>
      <c r="D49" s="41" t="s">
        <v>49</v>
      </c>
      <c r="E49" s="41" t="s">
        <v>55</v>
      </c>
      <c r="F49" s="22" t="s">
        <v>43</v>
      </c>
      <c r="G49" s="29">
        <f>G50+G51</f>
        <v>4352000</v>
      </c>
      <c r="H49" s="29">
        <f t="shared" ref="H49:I49" si="21">H50+H51</f>
        <v>7751299.4800000004</v>
      </c>
      <c r="I49" s="29">
        <f t="shared" si="21"/>
        <v>12103299.48</v>
      </c>
    </row>
    <row r="50" spans="1:9" ht="28.9" customHeight="1" x14ac:dyDescent="0.2">
      <c r="A50" s="32" t="s">
        <v>176</v>
      </c>
      <c r="B50" s="41" t="s">
        <v>10</v>
      </c>
      <c r="C50" s="41" t="s">
        <v>13</v>
      </c>
      <c r="D50" s="41" t="s">
        <v>49</v>
      </c>
      <c r="E50" s="41" t="s">
        <v>55</v>
      </c>
      <c r="F50" s="22">
        <v>243</v>
      </c>
      <c r="G50" s="29"/>
      <c r="H50" s="29">
        <f>1952395.42+1446481.35</f>
        <v>3398876.77</v>
      </c>
      <c r="I50" s="29">
        <f>G50+H50</f>
        <v>3398876.77</v>
      </c>
    </row>
    <row r="51" spans="1:9" ht="28.9" customHeight="1" x14ac:dyDescent="0.2">
      <c r="A51" s="5" t="s">
        <v>46</v>
      </c>
      <c r="B51" s="41" t="s">
        <v>10</v>
      </c>
      <c r="C51" s="41" t="s">
        <v>13</v>
      </c>
      <c r="D51" s="41" t="s">
        <v>49</v>
      </c>
      <c r="E51" s="41" t="s">
        <v>55</v>
      </c>
      <c r="F51" s="22" t="s">
        <v>47</v>
      </c>
      <c r="G51" s="29">
        <f>2352000+2000000</f>
        <v>4352000</v>
      </c>
      <c r="H51" s="29">
        <f>40000+50000+1000000+179200+300000+200000+200000-65000+65000+2383222.71</f>
        <v>4352422.71</v>
      </c>
      <c r="I51" s="29">
        <f>G51+H51</f>
        <v>8704422.7100000009</v>
      </c>
    </row>
    <row r="52" spans="1:9" s="47" customFormat="1" ht="20.25" customHeight="1" x14ac:dyDescent="0.2">
      <c r="A52" s="48" t="s">
        <v>188</v>
      </c>
      <c r="B52" s="41" t="s">
        <v>10</v>
      </c>
      <c r="C52" s="41" t="s">
        <v>13</v>
      </c>
      <c r="D52" s="41" t="s">
        <v>49</v>
      </c>
      <c r="E52" s="41" t="s">
        <v>55</v>
      </c>
      <c r="F52" s="22">
        <v>400</v>
      </c>
      <c r="G52" s="29">
        <f>G53</f>
        <v>0</v>
      </c>
      <c r="H52" s="29">
        <f t="shared" ref="H52:I53" si="22">H53</f>
        <v>11999999</v>
      </c>
      <c r="I52" s="29">
        <f t="shared" si="22"/>
        <v>11999999</v>
      </c>
    </row>
    <row r="53" spans="1:9" s="47" customFormat="1" ht="28.9" customHeight="1" x14ac:dyDescent="0.2">
      <c r="A53" s="48" t="s">
        <v>189</v>
      </c>
      <c r="B53" s="41" t="s">
        <v>10</v>
      </c>
      <c r="C53" s="41" t="s">
        <v>13</v>
      </c>
      <c r="D53" s="41" t="s">
        <v>49</v>
      </c>
      <c r="E53" s="41" t="s">
        <v>55</v>
      </c>
      <c r="F53" s="22">
        <v>410</v>
      </c>
      <c r="G53" s="29">
        <f>G54</f>
        <v>0</v>
      </c>
      <c r="H53" s="29">
        <f t="shared" si="22"/>
        <v>11999999</v>
      </c>
      <c r="I53" s="29">
        <f t="shared" si="22"/>
        <v>11999999</v>
      </c>
    </row>
    <row r="54" spans="1:9" s="47" customFormat="1" ht="28.9" customHeight="1" x14ac:dyDescent="0.2">
      <c r="A54" s="48" t="s">
        <v>190</v>
      </c>
      <c r="B54" s="41" t="s">
        <v>10</v>
      </c>
      <c r="C54" s="41" t="s">
        <v>13</v>
      </c>
      <c r="D54" s="41" t="s">
        <v>49</v>
      </c>
      <c r="E54" s="41" t="s">
        <v>55</v>
      </c>
      <c r="F54" s="22">
        <v>414</v>
      </c>
      <c r="G54" s="29">
        <v>0</v>
      </c>
      <c r="H54" s="29">
        <v>11999999</v>
      </c>
      <c r="I54" s="29">
        <f>G54+H54</f>
        <v>11999999</v>
      </c>
    </row>
    <row r="55" spans="1:9" ht="14.45" customHeight="1" x14ac:dyDescent="0.2">
      <c r="A55" s="9" t="s">
        <v>56</v>
      </c>
      <c r="B55" s="41" t="s">
        <v>10</v>
      </c>
      <c r="C55" s="41" t="s">
        <v>13</v>
      </c>
      <c r="D55" s="41" t="s">
        <v>49</v>
      </c>
      <c r="E55" s="41" t="s">
        <v>55</v>
      </c>
      <c r="F55" s="22" t="s">
        <v>57</v>
      </c>
      <c r="G55" s="29">
        <f>G56+G58</f>
        <v>70000</v>
      </c>
      <c r="H55" s="29">
        <f t="shared" ref="H55:I55" si="23">H56+H58</f>
        <v>250000</v>
      </c>
      <c r="I55" s="29">
        <f t="shared" si="23"/>
        <v>320000</v>
      </c>
    </row>
    <row r="56" spans="1:9" ht="14.45" customHeight="1" x14ac:dyDescent="0.2">
      <c r="A56" s="32" t="s">
        <v>177</v>
      </c>
      <c r="B56" s="41" t="s">
        <v>10</v>
      </c>
      <c r="C56" s="41" t="s">
        <v>13</v>
      </c>
      <c r="D56" s="41" t="s">
        <v>49</v>
      </c>
      <c r="E56" s="41" t="s">
        <v>55</v>
      </c>
      <c r="F56" s="22">
        <v>830</v>
      </c>
      <c r="G56" s="29">
        <f>G57</f>
        <v>0</v>
      </c>
      <c r="H56" s="29">
        <f t="shared" ref="H56:I56" si="24">H57</f>
        <v>250000</v>
      </c>
      <c r="I56" s="29">
        <f t="shared" si="24"/>
        <v>250000</v>
      </c>
    </row>
    <row r="57" spans="1:9" ht="89.25" customHeight="1" x14ac:dyDescent="0.2">
      <c r="A57" s="32" t="s">
        <v>178</v>
      </c>
      <c r="B57" s="41" t="s">
        <v>10</v>
      </c>
      <c r="C57" s="41" t="s">
        <v>13</v>
      </c>
      <c r="D57" s="41" t="s">
        <v>49</v>
      </c>
      <c r="E57" s="41" t="s">
        <v>55</v>
      </c>
      <c r="F57" s="22">
        <v>831</v>
      </c>
      <c r="G57" s="29">
        <v>0</v>
      </c>
      <c r="H57" s="29">
        <f>65000+250000-65000</f>
        <v>250000</v>
      </c>
      <c r="I57" s="29">
        <f>G57+H57</f>
        <v>250000</v>
      </c>
    </row>
    <row r="58" spans="1:9" ht="14.45" customHeight="1" x14ac:dyDescent="0.2">
      <c r="A58" s="9" t="s">
        <v>58</v>
      </c>
      <c r="B58" s="41" t="s">
        <v>10</v>
      </c>
      <c r="C58" s="41" t="s">
        <v>13</v>
      </c>
      <c r="D58" s="41" t="s">
        <v>49</v>
      </c>
      <c r="E58" s="41" t="s">
        <v>55</v>
      </c>
      <c r="F58" s="22" t="s">
        <v>59</v>
      </c>
      <c r="G58" s="29">
        <f>G59+G60</f>
        <v>70000</v>
      </c>
      <c r="H58" s="29">
        <f t="shared" ref="H58:I58" si="25">H59+H60</f>
        <v>0</v>
      </c>
      <c r="I58" s="29">
        <f t="shared" si="25"/>
        <v>70000</v>
      </c>
    </row>
    <row r="59" spans="1:9" ht="28.9" customHeight="1" x14ac:dyDescent="0.2">
      <c r="A59" s="5" t="s">
        <v>60</v>
      </c>
      <c r="B59" s="41" t="s">
        <v>10</v>
      </c>
      <c r="C59" s="41" t="s">
        <v>13</v>
      </c>
      <c r="D59" s="41" t="s">
        <v>49</v>
      </c>
      <c r="E59" s="41" t="s">
        <v>55</v>
      </c>
      <c r="F59" s="22" t="s">
        <v>61</v>
      </c>
      <c r="G59" s="29">
        <v>30000</v>
      </c>
      <c r="H59" s="29">
        <v>0</v>
      </c>
      <c r="I59" s="29">
        <f>G59+H59</f>
        <v>30000</v>
      </c>
    </row>
    <row r="60" spans="1:9" ht="14.45" customHeight="1" x14ac:dyDescent="0.2">
      <c r="A60" s="5" t="s">
        <v>62</v>
      </c>
      <c r="B60" s="41" t="s">
        <v>10</v>
      </c>
      <c r="C60" s="41" t="s">
        <v>13</v>
      </c>
      <c r="D60" s="41" t="s">
        <v>49</v>
      </c>
      <c r="E60" s="41" t="s">
        <v>55</v>
      </c>
      <c r="F60" s="22" t="s">
        <v>63</v>
      </c>
      <c r="G60" s="29">
        <v>40000</v>
      </c>
      <c r="H60" s="29">
        <v>0</v>
      </c>
      <c r="I60" s="29">
        <f>G60+H60</f>
        <v>40000</v>
      </c>
    </row>
    <row r="61" spans="1:9" ht="43.35" customHeight="1" x14ac:dyDescent="0.2">
      <c r="A61" s="8" t="s">
        <v>64</v>
      </c>
      <c r="B61" s="40" t="s">
        <v>10</v>
      </c>
      <c r="C61" s="40" t="s">
        <v>13</v>
      </c>
      <c r="D61" s="40" t="s">
        <v>49</v>
      </c>
      <c r="E61" s="40" t="s">
        <v>65</v>
      </c>
      <c r="F61" s="21" t="s">
        <v>0</v>
      </c>
      <c r="G61" s="28">
        <f>G62</f>
        <v>2186339.9</v>
      </c>
      <c r="H61" s="28">
        <f t="shared" ref="H61:I62" si="26">H62</f>
        <v>0</v>
      </c>
      <c r="I61" s="28">
        <f t="shared" si="26"/>
        <v>2186339.9</v>
      </c>
    </row>
    <row r="62" spans="1:9" ht="14.45" customHeight="1" x14ac:dyDescent="0.2">
      <c r="A62" s="9" t="s">
        <v>56</v>
      </c>
      <c r="B62" s="41" t="s">
        <v>10</v>
      </c>
      <c r="C62" s="41" t="s">
        <v>13</v>
      </c>
      <c r="D62" s="41" t="s">
        <v>49</v>
      </c>
      <c r="E62" s="41" t="s">
        <v>65</v>
      </c>
      <c r="F62" s="22" t="s">
        <v>57</v>
      </c>
      <c r="G62" s="29">
        <f>G63</f>
        <v>2186339.9</v>
      </c>
      <c r="H62" s="29">
        <f t="shared" si="26"/>
        <v>0</v>
      </c>
      <c r="I62" s="29">
        <f t="shared" si="26"/>
        <v>2186339.9</v>
      </c>
    </row>
    <row r="63" spans="1:9" ht="43.35" customHeight="1" x14ac:dyDescent="0.2">
      <c r="A63" s="5" t="s">
        <v>66</v>
      </c>
      <c r="B63" s="41" t="s">
        <v>10</v>
      </c>
      <c r="C63" s="41" t="s">
        <v>13</v>
      </c>
      <c r="D63" s="41" t="s">
        <v>49</v>
      </c>
      <c r="E63" s="41" t="s">
        <v>65</v>
      </c>
      <c r="F63" s="22" t="s">
        <v>67</v>
      </c>
      <c r="G63" s="29">
        <f>3014899.9-746960-81600</f>
        <v>2186339.9</v>
      </c>
      <c r="H63" s="29">
        <v>0</v>
      </c>
      <c r="I63" s="29">
        <f>G63+H63</f>
        <v>2186339.9</v>
      </c>
    </row>
    <row r="64" spans="1:9" ht="14.45" customHeight="1" x14ac:dyDescent="0.2">
      <c r="A64" s="7" t="s">
        <v>68</v>
      </c>
      <c r="B64" s="13" t="s">
        <v>10</v>
      </c>
      <c r="C64" s="13" t="s">
        <v>13</v>
      </c>
      <c r="D64" s="13" t="s">
        <v>49</v>
      </c>
      <c r="E64" s="13" t="s">
        <v>69</v>
      </c>
      <c r="F64" s="20" t="s">
        <v>0</v>
      </c>
      <c r="G64" s="27">
        <f>G65</f>
        <v>100000</v>
      </c>
      <c r="H64" s="27">
        <f t="shared" ref="H64:I67" si="27">H65</f>
        <v>0</v>
      </c>
      <c r="I64" s="27">
        <f t="shared" si="27"/>
        <v>100000</v>
      </c>
    </row>
    <row r="65" spans="1:9" ht="14.45" customHeight="1" x14ac:dyDescent="0.2">
      <c r="A65" s="8" t="s">
        <v>68</v>
      </c>
      <c r="B65" s="40" t="s">
        <v>10</v>
      </c>
      <c r="C65" s="40" t="s">
        <v>13</v>
      </c>
      <c r="D65" s="40" t="s">
        <v>49</v>
      </c>
      <c r="E65" s="40" t="s">
        <v>69</v>
      </c>
      <c r="F65" s="21" t="s">
        <v>0</v>
      </c>
      <c r="G65" s="28">
        <f>G66</f>
        <v>100000</v>
      </c>
      <c r="H65" s="28">
        <f t="shared" si="27"/>
        <v>0</v>
      </c>
      <c r="I65" s="28">
        <f t="shared" si="27"/>
        <v>100000</v>
      </c>
    </row>
    <row r="66" spans="1:9" ht="28.9" customHeight="1" x14ac:dyDescent="0.2">
      <c r="A66" s="9" t="s">
        <v>40</v>
      </c>
      <c r="B66" s="41" t="s">
        <v>10</v>
      </c>
      <c r="C66" s="41" t="s">
        <v>13</v>
      </c>
      <c r="D66" s="41" t="s">
        <v>49</v>
      </c>
      <c r="E66" s="41" t="s">
        <v>69</v>
      </c>
      <c r="F66" s="22" t="s">
        <v>41</v>
      </c>
      <c r="G66" s="29">
        <f>G67</f>
        <v>100000</v>
      </c>
      <c r="H66" s="29">
        <f t="shared" si="27"/>
        <v>0</v>
      </c>
      <c r="I66" s="29">
        <f t="shared" si="27"/>
        <v>100000</v>
      </c>
    </row>
    <row r="67" spans="1:9" ht="28.9" customHeight="1" x14ac:dyDescent="0.2">
      <c r="A67" s="9" t="s">
        <v>42</v>
      </c>
      <c r="B67" s="41" t="s">
        <v>10</v>
      </c>
      <c r="C67" s="41" t="s">
        <v>13</v>
      </c>
      <c r="D67" s="41" t="s">
        <v>49</v>
      </c>
      <c r="E67" s="41" t="s">
        <v>69</v>
      </c>
      <c r="F67" s="22" t="s">
        <v>43</v>
      </c>
      <c r="G67" s="29">
        <f>G68</f>
        <v>100000</v>
      </c>
      <c r="H67" s="29">
        <f t="shared" si="27"/>
        <v>0</v>
      </c>
      <c r="I67" s="29">
        <f t="shared" si="27"/>
        <v>100000</v>
      </c>
    </row>
    <row r="68" spans="1:9" ht="28.9" customHeight="1" x14ac:dyDescent="0.2">
      <c r="A68" s="5" t="s">
        <v>46</v>
      </c>
      <c r="B68" s="41" t="s">
        <v>10</v>
      </c>
      <c r="C68" s="41" t="s">
        <v>13</v>
      </c>
      <c r="D68" s="41" t="s">
        <v>49</v>
      </c>
      <c r="E68" s="41" t="s">
        <v>69</v>
      </c>
      <c r="F68" s="22" t="s">
        <v>47</v>
      </c>
      <c r="G68" s="29">
        <v>100000</v>
      </c>
      <c r="H68" s="29">
        <v>0</v>
      </c>
      <c r="I68" s="29">
        <f>G68+H68</f>
        <v>100000</v>
      </c>
    </row>
    <row r="69" spans="1:9" ht="14.45" customHeight="1" x14ac:dyDescent="0.2">
      <c r="A69" s="6" t="s">
        <v>70</v>
      </c>
      <c r="B69" s="39" t="s">
        <v>10</v>
      </c>
      <c r="C69" s="13" t="s">
        <v>15</v>
      </c>
      <c r="D69" s="13" t="s">
        <v>0</v>
      </c>
      <c r="E69" s="13" t="s">
        <v>0</v>
      </c>
      <c r="F69" s="20" t="s">
        <v>0</v>
      </c>
      <c r="G69" s="27">
        <f t="shared" ref="G69:I74" si="28">G70</f>
        <v>450800</v>
      </c>
      <c r="H69" s="27">
        <f t="shared" si="28"/>
        <v>0</v>
      </c>
      <c r="I69" s="27">
        <f t="shared" si="28"/>
        <v>450800</v>
      </c>
    </row>
    <row r="70" spans="1:9" ht="14.45" customHeight="1" x14ac:dyDescent="0.2">
      <c r="A70" s="6" t="s">
        <v>71</v>
      </c>
      <c r="B70" s="39" t="s">
        <v>10</v>
      </c>
      <c r="C70" s="13" t="s">
        <v>15</v>
      </c>
      <c r="D70" s="13" t="s">
        <v>29</v>
      </c>
      <c r="E70" s="13" t="s">
        <v>0</v>
      </c>
      <c r="F70" s="20" t="s">
        <v>0</v>
      </c>
      <c r="G70" s="27">
        <f t="shared" si="28"/>
        <v>450800</v>
      </c>
      <c r="H70" s="27">
        <f t="shared" si="28"/>
        <v>0</v>
      </c>
      <c r="I70" s="27">
        <f t="shared" si="28"/>
        <v>450800</v>
      </c>
    </row>
    <row r="71" spans="1:9" ht="14.45" customHeight="1" x14ac:dyDescent="0.2">
      <c r="A71" s="7" t="s">
        <v>16</v>
      </c>
      <c r="B71" s="13" t="s">
        <v>10</v>
      </c>
      <c r="C71" s="13" t="s">
        <v>15</v>
      </c>
      <c r="D71" s="13" t="s">
        <v>29</v>
      </c>
      <c r="E71" s="13" t="s">
        <v>17</v>
      </c>
      <c r="F71" s="20" t="s">
        <v>0</v>
      </c>
      <c r="G71" s="27">
        <f t="shared" si="28"/>
        <v>450800</v>
      </c>
      <c r="H71" s="27">
        <f t="shared" si="28"/>
        <v>0</v>
      </c>
      <c r="I71" s="27">
        <f t="shared" si="28"/>
        <v>450800</v>
      </c>
    </row>
    <row r="72" spans="1:9" ht="14.45" customHeight="1" x14ac:dyDescent="0.2">
      <c r="A72" s="7" t="s">
        <v>50</v>
      </c>
      <c r="B72" s="13" t="s">
        <v>10</v>
      </c>
      <c r="C72" s="13" t="s">
        <v>15</v>
      </c>
      <c r="D72" s="13" t="s">
        <v>29</v>
      </c>
      <c r="E72" s="13" t="s">
        <v>51</v>
      </c>
      <c r="F72" s="20" t="s">
        <v>0</v>
      </c>
      <c r="G72" s="27">
        <f t="shared" si="28"/>
        <v>450800</v>
      </c>
      <c r="H72" s="27">
        <f t="shared" si="28"/>
        <v>0</v>
      </c>
      <c r="I72" s="27">
        <f t="shared" si="28"/>
        <v>450800</v>
      </c>
    </row>
    <row r="73" spans="1:9" ht="43.35" customHeight="1" x14ac:dyDescent="0.2">
      <c r="A73" s="8" t="s">
        <v>72</v>
      </c>
      <c r="B73" s="40" t="s">
        <v>10</v>
      </c>
      <c r="C73" s="40" t="s">
        <v>15</v>
      </c>
      <c r="D73" s="40" t="s">
        <v>29</v>
      </c>
      <c r="E73" s="40" t="s">
        <v>73</v>
      </c>
      <c r="F73" s="21" t="s">
        <v>0</v>
      </c>
      <c r="G73" s="28">
        <f t="shared" si="28"/>
        <v>450800</v>
      </c>
      <c r="H73" s="28">
        <f t="shared" si="28"/>
        <v>0</v>
      </c>
      <c r="I73" s="28">
        <f t="shared" si="28"/>
        <v>450800</v>
      </c>
    </row>
    <row r="74" spans="1:9" ht="72.599999999999994" customHeight="1" x14ac:dyDescent="0.2">
      <c r="A74" s="9" t="s">
        <v>22</v>
      </c>
      <c r="B74" s="41" t="s">
        <v>10</v>
      </c>
      <c r="C74" s="41" t="s">
        <v>15</v>
      </c>
      <c r="D74" s="41" t="s">
        <v>29</v>
      </c>
      <c r="E74" s="41" t="s">
        <v>73</v>
      </c>
      <c r="F74" s="22" t="s">
        <v>23</v>
      </c>
      <c r="G74" s="29">
        <f t="shared" si="28"/>
        <v>450800</v>
      </c>
      <c r="H74" s="29">
        <f t="shared" si="28"/>
        <v>0</v>
      </c>
      <c r="I74" s="29">
        <f t="shared" si="28"/>
        <v>450800</v>
      </c>
    </row>
    <row r="75" spans="1:9" ht="28.9" customHeight="1" x14ac:dyDescent="0.2">
      <c r="A75" s="9" t="s">
        <v>24</v>
      </c>
      <c r="B75" s="41" t="s">
        <v>10</v>
      </c>
      <c r="C75" s="41" t="s">
        <v>15</v>
      </c>
      <c r="D75" s="41" t="s">
        <v>29</v>
      </c>
      <c r="E75" s="41" t="s">
        <v>73</v>
      </c>
      <c r="F75" s="22" t="s">
        <v>25</v>
      </c>
      <c r="G75" s="29">
        <f>G76+G77</f>
        <v>450800</v>
      </c>
      <c r="H75" s="29">
        <f t="shared" ref="H75:I75" si="29">H76+H77</f>
        <v>0</v>
      </c>
      <c r="I75" s="29">
        <f t="shared" si="29"/>
        <v>450800</v>
      </c>
    </row>
    <row r="76" spans="1:9" ht="42" customHeight="1" x14ac:dyDescent="0.2">
      <c r="A76" s="5" t="s">
        <v>26</v>
      </c>
      <c r="B76" s="41" t="s">
        <v>10</v>
      </c>
      <c r="C76" s="41" t="s">
        <v>15</v>
      </c>
      <c r="D76" s="41" t="s">
        <v>29</v>
      </c>
      <c r="E76" s="41" t="s">
        <v>73</v>
      </c>
      <c r="F76" s="22" t="s">
        <v>27</v>
      </c>
      <c r="G76" s="29">
        <v>450800</v>
      </c>
      <c r="H76" s="29">
        <v>-104564</v>
      </c>
      <c r="I76" s="29">
        <f>G76+H76</f>
        <v>346236</v>
      </c>
    </row>
    <row r="77" spans="1:9" ht="41.25" customHeight="1" x14ac:dyDescent="0.2">
      <c r="A77" s="32" t="s">
        <v>175</v>
      </c>
      <c r="B77" s="41" t="s">
        <v>10</v>
      </c>
      <c r="C77" s="41" t="s">
        <v>15</v>
      </c>
      <c r="D77" s="41" t="s">
        <v>29</v>
      </c>
      <c r="E77" s="41" t="s">
        <v>73</v>
      </c>
      <c r="F77" s="22">
        <v>129</v>
      </c>
      <c r="G77" s="29">
        <v>0</v>
      </c>
      <c r="H77" s="29">
        <v>104564</v>
      </c>
      <c r="I77" s="29">
        <f>G77+H77</f>
        <v>104564</v>
      </c>
    </row>
    <row r="78" spans="1:9" ht="16.5" hidden="1" customHeight="1" x14ac:dyDescent="0.2">
      <c r="A78" s="9" t="s">
        <v>42</v>
      </c>
      <c r="B78" s="41" t="s">
        <v>10</v>
      </c>
      <c r="C78" s="41" t="s">
        <v>15</v>
      </c>
      <c r="D78" s="41" t="s">
        <v>29</v>
      </c>
      <c r="E78" s="41" t="s">
        <v>73</v>
      </c>
      <c r="F78" s="22" t="s">
        <v>43</v>
      </c>
      <c r="G78" s="29"/>
      <c r="H78" s="29"/>
      <c r="I78" s="29"/>
    </row>
    <row r="79" spans="1:9" ht="22.5" hidden="1" customHeight="1" x14ac:dyDescent="0.2">
      <c r="A79" s="5" t="s">
        <v>44</v>
      </c>
      <c r="B79" s="41" t="s">
        <v>10</v>
      </c>
      <c r="C79" s="41" t="s">
        <v>15</v>
      </c>
      <c r="D79" s="41" t="s">
        <v>29</v>
      </c>
      <c r="E79" s="41" t="s">
        <v>73</v>
      </c>
      <c r="F79" s="22" t="s">
        <v>45</v>
      </c>
      <c r="G79" s="29"/>
      <c r="H79" s="29"/>
      <c r="I79" s="29"/>
    </row>
    <row r="80" spans="1:9" ht="28.9" customHeight="1" x14ac:dyDescent="0.2">
      <c r="A80" s="6" t="s">
        <v>74</v>
      </c>
      <c r="B80" s="39" t="s">
        <v>10</v>
      </c>
      <c r="C80" s="13" t="s">
        <v>29</v>
      </c>
      <c r="D80" s="13" t="s">
        <v>0</v>
      </c>
      <c r="E80" s="13" t="s">
        <v>0</v>
      </c>
      <c r="F80" s="20" t="s">
        <v>0</v>
      </c>
      <c r="G80" s="27">
        <f>G81+G88</f>
        <v>720500</v>
      </c>
      <c r="H80" s="27">
        <f t="shared" ref="H80:I80" si="30">H81+H88</f>
        <v>0</v>
      </c>
      <c r="I80" s="27">
        <f t="shared" si="30"/>
        <v>720500</v>
      </c>
    </row>
    <row r="81" spans="1:9" ht="14.45" customHeight="1" x14ac:dyDescent="0.2">
      <c r="A81" s="6" t="s">
        <v>75</v>
      </c>
      <c r="B81" s="39" t="s">
        <v>10</v>
      </c>
      <c r="C81" s="13" t="s">
        <v>29</v>
      </c>
      <c r="D81" s="13" t="s">
        <v>35</v>
      </c>
      <c r="E81" s="13" t="s">
        <v>0</v>
      </c>
      <c r="F81" s="20" t="s">
        <v>0</v>
      </c>
      <c r="G81" s="27">
        <f t="shared" ref="G81:I86" si="31">G82</f>
        <v>20500</v>
      </c>
      <c r="H81" s="27">
        <f t="shared" si="31"/>
        <v>0</v>
      </c>
      <c r="I81" s="27">
        <f t="shared" si="31"/>
        <v>20500</v>
      </c>
    </row>
    <row r="82" spans="1:9" ht="14.45" customHeight="1" x14ac:dyDescent="0.2">
      <c r="A82" s="7" t="s">
        <v>16</v>
      </c>
      <c r="B82" s="13" t="s">
        <v>10</v>
      </c>
      <c r="C82" s="13" t="s">
        <v>29</v>
      </c>
      <c r="D82" s="13" t="s">
        <v>35</v>
      </c>
      <c r="E82" s="13" t="s">
        <v>17</v>
      </c>
      <c r="F82" s="20" t="s">
        <v>0</v>
      </c>
      <c r="G82" s="27">
        <f t="shared" si="31"/>
        <v>20500</v>
      </c>
      <c r="H82" s="27">
        <f t="shared" si="31"/>
        <v>0</v>
      </c>
      <c r="I82" s="27">
        <f t="shared" si="31"/>
        <v>20500</v>
      </c>
    </row>
    <row r="83" spans="1:9" ht="14.45" customHeight="1" x14ac:dyDescent="0.2">
      <c r="A83" s="7" t="s">
        <v>50</v>
      </c>
      <c r="B83" s="13" t="s">
        <v>10</v>
      </c>
      <c r="C83" s="13" t="s">
        <v>29</v>
      </c>
      <c r="D83" s="13" t="s">
        <v>35</v>
      </c>
      <c r="E83" s="13" t="s">
        <v>51</v>
      </c>
      <c r="F83" s="20" t="s">
        <v>0</v>
      </c>
      <c r="G83" s="27">
        <f t="shared" si="31"/>
        <v>20500</v>
      </c>
      <c r="H83" s="27">
        <f t="shared" si="31"/>
        <v>0</v>
      </c>
      <c r="I83" s="27">
        <f t="shared" si="31"/>
        <v>20500</v>
      </c>
    </row>
    <row r="84" spans="1:9" ht="43.35" customHeight="1" x14ac:dyDescent="0.2">
      <c r="A84" s="8" t="s">
        <v>76</v>
      </c>
      <c r="B84" s="40" t="s">
        <v>10</v>
      </c>
      <c r="C84" s="40" t="s">
        <v>29</v>
      </c>
      <c r="D84" s="40" t="s">
        <v>35</v>
      </c>
      <c r="E84" s="40" t="s">
        <v>77</v>
      </c>
      <c r="F84" s="21" t="s">
        <v>0</v>
      </c>
      <c r="G84" s="28">
        <f t="shared" si="31"/>
        <v>20500</v>
      </c>
      <c r="H84" s="28">
        <f t="shared" si="31"/>
        <v>0</v>
      </c>
      <c r="I84" s="28">
        <f t="shared" si="31"/>
        <v>20500</v>
      </c>
    </row>
    <row r="85" spans="1:9" ht="28.9" customHeight="1" x14ac:dyDescent="0.2">
      <c r="A85" s="9" t="s">
        <v>40</v>
      </c>
      <c r="B85" s="41" t="s">
        <v>10</v>
      </c>
      <c r="C85" s="41" t="s">
        <v>29</v>
      </c>
      <c r="D85" s="41" t="s">
        <v>35</v>
      </c>
      <c r="E85" s="41" t="s">
        <v>77</v>
      </c>
      <c r="F85" s="22" t="s">
        <v>41</v>
      </c>
      <c r="G85" s="29">
        <f t="shared" si="31"/>
        <v>20500</v>
      </c>
      <c r="H85" s="29">
        <f t="shared" si="31"/>
        <v>0</v>
      </c>
      <c r="I85" s="29">
        <f t="shared" si="31"/>
        <v>20500</v>
      </c>
    </row>
    <row r="86" spans="1:9" ht="28.9" customHeight="1" x14ac:dyDescent="0.2">
      <c r="A86" s="9" t="s">
        <v>42</v>
      </c>
      <c r="B86" s="41" t="s">
        <v>10</v>
      </c>
      <c r="C86" s="41" t="s">
        <v>29</v>
      </c>
      <c r="D86" s="41" t="s">
        <v>35</v>
      </c>
      <c r="E86" s="41" t="s">
        <v>77</v>
      </c>
      <c r="F86" s="22" t="s">
        <v>43</v>
      </c>
      <c r="G86" s="29">
        <f t="shared" si="31"/>
        <v>20500</v>
      </c>
      <c r="H86" s="29">
        <f t="shared" si="31"/>
        <v>0</v>
      </c>
      <c r="I86" s="29">
        <f t="shared" si="31"/>
        <v>20500</v>
      </c>
    </row>
    <row r="87" spans="1:9" ht="28.9" customHeight="1" x14ac:dyDescent="0.2">
      <c r="A87" s="5" t="s">
        <v>46</v>
      </c>
      <c r="B87" s="41" t="s">
        <v>10</v>
      </c>
      <c r="C87" s="41" t="s">
        <v>29</v>
      </c>
      <c r="D87" s="41" t="s">
        <v>35</v>
      </c>
      <c r="E87" s="41" t="s">
        <v>77</v>
      </c>
      <c r="F87" s="22" t="s">
        <v>47</v>
      </c>
      <c r="G87" s="29">
        <v>20500</v>
      </c>
      <c r="H87" s="29"/>
      <c r="I87" s="29">
        <f>G87+H87</f>
        <v>20500</v>
      </c>
    </row>
    <row r="88" spans="1:9" ht="43.35" customHeight="1" x14ac:dyDescent="0.2">
      <c r="A88" s="6" t="s">
        <v>78</v>
      </c>
      <c r="B88" s="39" t="s">
        <v>10</v>
      </c>
      <c r="C88" s="13" t="s">
        <v>29</v>
      </c>
      <c r="D88" s="13" t="s">
        <v>79</v>
      </c>
      <c r="E88" s="13" t="s">
        <v>0</v>
      </c>
      <c r="F88" s="20" t="s">
        <v>0</v>
      </c>
      <c r="G88" s="27">
        <f t="shared" ref="G88:G93" si="32">G89</f>
        <v>700000</v>
      </c>
      <c r="H88" s="27">
        <f t="shared" ref="H88:I93" si="33">H89</f>
        <v>0</v>
      </c>
      <c r="I88" s="27">
        <f t="shared" si="33"/>
        <v>700000</v>
      </c>
    </row>
    <row r="89" spans="1:9" ht="43.35" customHeight="1" x14ac:dyDescent="0.2">
      <c r="A89" s="7" t="s">
        <v>80</v>
      </c>
      <c r="B89" s="13" t="s">
        <v>10</v>
      </c>
      <c r="C89" s="13" t="s">
        <v>29</v>
      </c>
      <c r="D89" s="13" t="s">
        <v>79</v>
      </c>
      <c r="E89" s="13" t="s">
        <v>81</v>
      </c>
      <c r="F89" s="20" t="s">
        <v>0</v>
      </c>
      <c r="G89" s="27">
        <f t="shared" si="32"/>
        <v>700000</v>
      </c>
      <c r="H89" s="27">
        <f t="shared" si="33"/>
        <v>0</v>
      </c>
      <c r="I89" s="27">
        <f t="shared" si="33"/>
        <v>700000</v>
      </c>
    </row>
    <row r="90" spans="1:9" ht="43.35" customHeight="1" x14ac:dyDescent="0.2">
      <c r="A90" s="7" t="s">
        <v>82</v>
      </c>
      <c r="B90" s="13" t="s">
        <v>10</v>
      </c>
      <c r="C90" s="13" t="s">
        <v>29</v>
      </c>
      <c r="D90" s="13" t="s">
        <v>79</v>
      </c>
      <c r="E90" s="13" t="s">
        <v>83</v>
      </c>
      <c r="F90" s="20" t="s">
        <v>0</v>
      </c>
      <c r="G90" s="27">
        <f t="shared" si="32"/>
        <v>700000</v>
      </c>
      <c r="H90" s="27">
        <f t="shared" si="33"/>
        <v>0</v>
      </c>
      <c r="I90" s="27">
        <f t="shared" si="33"/>
        <v>700000</v>
      </c>
    </row>
    <row r="91" spans="1:9" ht="43.35" customHeight="1" x14ac:dyDescent="0.2">
      <c r="A91" s="8" t="s">
        <v>84</v>
      </c>
      <c r="B91" s="40" t="s">
        <v>10</v>
      </c>
      <c r="C91" s="40" t="s">
        <v>29</v>
      </c>
      <c r="D91" s="40" t="s">
        <v>79</v>
      </c>
      <c r="E91" s="40" t="s">
        <v>85</v>
      </c>
      <c r="F91" s="21" t="s">
        <v>0</v>
      </c>
      <c r="G91" s="28">
        <f t="shared" si="32"/>
        <v>700000</v>
      </c>
      <c r="H91" s="28">
        <f t="shared" si="33"/>
        <v>0</v>
      </c>
      <c r="I91" s="28">
        <f t="shared" si="33"/>
        <v>700000</v>
      </c>
    </row>
    <row r="92" spans="1:9" ht="28.9" customHeight="1" x14ac:dyDescent="0.2">
      <c r="A92" s="9" t="s">
        <v>40</v>
      </c>
      <c r="B92" s="41" t="s">
        <v>10</v>
      </c>
      <c r="C92" s="41" t="s">
        <v>29</v>
      </c>
      <c r="D92" s="41" t="s">
        <v>79</v>
      </c>
      <c r="E92" s="41" t="s">
        <v>85</v>
      </c>
      <c r="F92" s="22" t="s">
        <v>41</v>
      </c>
      <c r="G92" s="29">
        <f t="shared" si="32"/>
        <v>700000</v>
      </c>
      <c r="H92" s="29">
        <f t="shared" si="33"/>
        <v>0</v>
      </c>
      <c r="I92" s="29">
        <f t="shared" si="33"/>
        <v>700000</v>
      </c>
    </row>
    <row r="93" spans="1:9" ht="28.9" customHeight="1" x14ac:dyDescent="0.2">
      <c r="A93" s="9" t="s">
        <v>42</v>
      </c>
      <c r="B93" s="41" t="s">
        <v>10</v>
      </c>
      <c r="C93" s="41" t="s">
        <v>29</v>
      </c>
      <c r="D93" s="41" t="s">
        <v>79</v>
      </c>
      <c r="E93" s="41" t="s">
        <v>85</v>
      </c>
      <c r="F93" s="22" t="s">
        <v>43</v>
      </c>
      <c r="G93" s="29">
        <f t="shared" si="32"/>
        <v>700000</v>
      </c>
      <c r="H93" s="29">
        <f t="shared" si="33"/>
        <v>0</v>
      </c>
      <c r="I93" s="29">
        <f t="shared" si="33"/>
        <v>700000</v>
      </c>
    </row>
    <row r="94" spans="1:9" ht="28.9" customHeight="1" x14ac:dyDescent="0.2">
      <c r="A94" s="5" t="s">
        <v>46</v>
      </c>
      <c r="B94" s="41" t="s">
        <v>10</v>
      </c>
      <c r="C94" s="41" t="s">
        <v>29</v>
      </c>
      <c r="D94" s="41" t="s">
        <v>79</v>
      </c>
      <c r="E94" s="41" t="s">
        <v>85</v>
      </c>
      <c r="F94" s="22" t="s">
        <v>47</v>
      </c>
      <c r="G94" s="29">
        <v>700000</v>
      </c>
      <c r="H94" s="29">
        <v>0</v>
      </c>
      <c r="I94" s="29">
        <f>G94+H94</f>
        <v>700000</v>
      </c>
    </row>
    <row r="95" spans="1:9" ht="14.45" customHeight="1" x14ac:dyDescent="0.2">
      <c r="A95" s="6" t="s">
        <v>86</v>
      </c>
      <c r="B95" s="39" t="s">
        <v>10</v>
      </c>
      <c r="C95" s="13" t="s">
        <v>35</v>
      </c>
      <c r="D95" s="13" t="s">
        <v>0</v>
      </c>
      <c r="E95" s="13" t="s">
        <v>0</v>
      </c>
      <c r="F95" s="20" t="s">
        <v>0</v>
      </c>
      <c r="G95" s="27">
        <f>G96+G102+G109</f>
        <v>285145</v>
      </c>
      <c r="H95" s="27">
        <f t="shared" ref="H95:I95" si="34">H96+H102+H109</f>
        <v>0</v>
      </c>
      <c r="I95" s="27">
        <f t="shared" si="34"/>
        <v>285145</v>
      </c>
    </row>
    <row r="96" spans="1:9" ht="14.45" customHeight="1" x14ac:dyDescent="0.2">
      <c r="A96" s="6" t="s">
        <v>166</v>
      </c>
      <c r="B96" s="39">
        <v>806</v>
      </c>
      <c r="C96" s="15" t="s">
        <v>35</v>
      </c>
      <c r="D96" s="15" t="s">
        <v>103</v>
      </c>
      <c r="E96" s="13"/>
      <c r="F96" s="23"/>
      <c r="G96" s="27">
        <f>G97</f>
        <v>81600</v>
      </c>
      <c r="H96" s="27">
        <f t="shared" ref="H96:I100" si="35">H97</f>
        <v>0</v>
      </c>
      <c r="I96" s="27">
        <f t="shared" si="35"/>
        <v>81600</v>
      </c>
    </row>
    <row r="97" spans="1:9" ht="14.45" customHeight="1" x14ac:dyDescent="0.2">
      <c r="A97" s="10" t="s">
        <v>167</v>
      </c>
      <c r="B97" s="39">
        <v>806</v>
      </c>
      <c r="C97" s="15" t="s">
        <v>35</v>
      </c>
      <c r="D97" s="15" t="s">
        <v>103</v>
      </c>
      <c r="E97" s="15" t="s">
        <v>170</v>
      </c>
      <c r="F97" s="23"/>
      <c r="G97" s="27">
        <f>G98</f>
        <v>81600</v>
      </c>
      <c r="H97" s="27">
        <f t="shared" si="35"/>
        <v>0</v>
      </c>
      <c r="I97" s="27">
        <f t="shared" si="35"/>
        <v>81600</v>
      </c>
    </row>
    <row r="98" spans="1:9" ht="59.25" customHeight="1" x14ac:dyDescent="0.2">
      <c r="A98" s="11" t="s">
        <v>168</v>
      </c>
      <c r="B98" s="42">
        <v>806</v>
      </c>
      <c r="C98" s="14" t="s">
        <v>35</v>
      </c>
      <c r="D98" s="14" t="s">
        <v>103</v>
      </c>
      <c r="E98" s="14" t="s">
        <v>169</v>
      </c>
      <c r="F98" s="24"/>
      <c r="G98" s="30">
        <f>G99</f>
        <v>81600</v>
      </c>
      <c r="H98" s="30">
        <f t="shared" si="35"/>
        <v>0</v>
      </c>
      <c r="I98" s="30">
        <f t="shared" si="35"/>
        <v>81600</v>
      </c>
    </row>
    <row r="99" spans="1:9" ht="14.45" customHeight="1" x14ac:dyDescent="0.2">
      <c r="A99" s="9" t="s">
        <v>40</v>
      </c>
      <c r="B99" s="43">
        <v>806</v>
      </c>
      <c r="C99" s="16" t="s">
        <v>35</v>
      </c>
      <c r="D99" s="16" t="s">
        <v>103</v>
      </c>
      <c r="E99" s="16" t="s">
        <v>169</v>
      </c>
      <c r="F99" s="25" t="s">
        <v>41</v>
      </c>
      <c r="G99" s="31">
        <f>G100</f>
        <v>81600</v>
      </c>
      <c r="H99" s="31">
        <f t="shared" si="35"/>
        <v>0</v>
      </c>
      <c r="I99" s="31">
        <f t="shared" si="35"/>
        <v>81600</v>
      </c>
    </row>
    <row r="100" spans="1:9" ht="14.45" customHeight="1" x14ac:dyDescent="0.2">
      <c r="A100" s="9" t="s">
        <v>42</v>
      </c>
      <c r="B100" s="43">
        <v>806</v>
      </c>
      <c r="C100" s="16" t="s">
        <v>35</v>
      </c>
      <c r="D100" s="16" t="s">
        <v>103</v>
      </c>
      <c r="E100" s="16" t="s">
        <v>169</v>
      </c>
      <c r="F100" s="25" t="s">
        <v>43</v>
      </c>
      <c r="G100" s="31">
        <f>G101</f>
        <v>81600</v>
      </c>
      <c r="H100" s="31">
        <f t="shared" si="35"/>
        <v>0</v>
      </c>
      <c r="I100" s="31">
        <f t="shared" si="35"/>
        <v>81600</v>
      </c>
    </row>
    <row r="101" spans="1:9" ht="14.45" customHeight="1" x14ac:dyDescent="0.2">
      <c r="A101" s="12" t="s">
        <v>46</v>
      </c>
      <c r="B101" s="43">
        <v>806</v>
      </c>
      <c r="C101" s="16" t="s">
        <v>35</v>
      </c>
      <c r="D101" s="16" t="s">
        <v>103</v>
      </c>
      <c r="E101" s="16" t="s">
        <v>169</v>
      </c>
      <c r="F101" s="25" t="s">
        <v>47</v>
      </c>
      <c r="G101" s="31">
        <v>81600</v>
      </c>
      <c r="H101" s="29"/>
      <c r="I101" s="29">
        <f>G101+H101</f>
        <v>81600</v>
      </c>
    </row>
    <row r="102" spans="1:9" ht="14.45" customHeight="1" x14ac:dyDescent="0.2">
      <c r="A102" s="6" t="s">
        <v>87</v>
      </c>
      <c r="B102" s="39" t="s">
        <v>10</v>
      </c>
      <c r="C102" s="13" t="s">
        <v>35</v>
      </c>
      <c r="D102" s="13" t="s">
        <v>79</v>
      </c>
      <c r="E102" s="13" t="s">
        <v>0</v>
      </c>
      <c r="F102" s="20" t="s">
        <v>0</v>
      </c>
      <c r="G102" s="27">
        <f t="shared" ref="G102:I107" si="36">G103</f>
        <v>153145</v>
      </c>
      <c r="H102" s="27">
        <f t="shared" si="36"/>
        <v>0</v>
      </c>
      <c r="I102" s="27">
        <f t="shared" si="36"/>
        <v>153145</v>
      </c>
    </row>
    <row r="103" spans="1:9" ht="28.9" customHeight="1" x14ac:dyDescent="0.2">
      <c r="A103" s="7" t="s">
        <v>88</v>
      </c>
      <c r="B103" s="13" t="s">
        <v>10</v>
      </c>
      <c r="C103" s="13" t="s">
        <v>35</v>
      </c>
      <c r="D103" s="13" t="s">
        <v>79</v>
      </c>
      <c r="E103" s="13" t="s">
        <v>89</v>
      </c>
      <c r="F103" s="20" t="s">
        <v>0</v>
      </c>
      <c r="G103" s="27">
        <f t="shared" si="36"/>
        <v>153145</v>
      </c>
      <c r="H103" s="27">
        <f t="shared" si="36"/>
        <v>0</v>
      </c>
      <c r="I103" s="27">
        <f t="shared" si="36"/>
        <v>153145</v>
      </c>
    </row>
    <row r="104" spans="1:9" ht="14.45" customHeight="1" x14ac:dyDescent="0.2">
      <c r="A104" s="7" t="s">
        <v>90</v>
      </c>
      <c r="B104" s="13" t="s">
        <v>10</v>
      </c>
      <c r="C104" s="13" t="s">
        <v>35</v>
      </c>
      <c r="D104" s="13" t="s">
        <v>79</v>
      </c>
      <c r="E104" s="13" t="s">
        <v>91</v>
      </c>
      <c r="F104" s="20" t="s">
        <v>0</v>
      </c>
      <c r="G104" s="27">
        <f t="shared" si="36"/>
        <v>153145</v>
      </c>
      <c r="H104" s="27">
        <f t="shared" si="36"/>
        <v>0</v>
      </c>
      <c r="I104" s="27">
        <f t="shared" si="36"/>
        <v>153145</v>
      </c>
    </row>
    <row r="105" spans="1:9" ht="14.45" customHeight="1" x14ac:dyDescent="0.2">
      <c r="A105" s="8" t="s">
        <v>92</v>
      </c>
      <c r="B105" s="40" t="s">
        <v>10</v>
      </c>
      <c r="C105" s="40" t="s">
        <v>35</v>
      </c>
      <c r="D105" s="40" t="s">
        <v>79</v>
      </c>
      <c r="E105" s="40" t="s">
        <v>93</v>
      </c>
      <c r="F105" s="21" t="s">
        <v>0</v>
      </c>
      <c r="G105" s="28">
        <f t="shared" si="36"/>
        <v>153145</v>
      </c>
      <c r="H105" s="28">
        <f t="shared" si="36"/>
        <v>0</v>
      </c>
      <c r="I105" s="28">
        <f t="shared" si="36"/>
        <v>153145</v>
      </c>
    </row>
    <row r="106" spans="1:9" ht="28.9" customHeight="1" x14ac:dyDescent="0.2">
      <c r="A106" s="9" t="s">
        <v>40</v>
      </c>
      <c r="B106" s="41" t="s">
        <v>10</v>
      </c>
      <c r="C106" s="41" t="s">
        <v>35</v>
      </c>
      <c r="D106" s="41" t="s">
        <v>79</v>
      </c>
      <c r="E106" s="41" t="s">
        <v>93</v>
      </c>
      <c r="F106" s="22" t="s">
        <v>41</v>
      </c>
      <c r="G106" s="29">
        <f t="shared" si="36"/>
        <v>153145</v>
      </c>
      <c r="H106" s="29">
        <f t="shared" si="36"/>
        <v>0</v>
      </c>
      <c r="I106" s="29">
        <f t="shared" si="36"/>
        <v>153145</v>
      </c>
    </row>
    <row r="107" spans="1:9" ht="28.9" customHeight="1" x14ac:dyDescent="0.2">
      <c r="A107" s="9" t="s">
        <v>42</v>
      </c>
      <c r="B107" s="41" t="s">
        <v>10</v>
      </c>
      <c r="C107" s="41" t="s">
        <v>35</v>
      </c>
      <c r="D107" s="41" t="s">
        <v>79</v>
      </c>
      <c r="E107" s="41" t="s">
        <v>93</v>
      </c>
      <c r="F107" s="22" t="s">
        <v>43</v>
      </c>
      <c r="G107" s="29">
        <f t="shared" si="36"/>
        <v>153145</v>
      </c>
      <c r="H107" s="29">
        <f t="shared" si="36"/>
        <v>0</v>
      </c>
      <c r="I107" s="29">
        <f t="shared" si="36"/>
        <v>153145</v>
      </c>
    </row>
    <row r="108" spans="1:9" ht="28.9" customHeight="1" x14ac:dyDescent="0.2">
      <c r="A108" s="5" t="s">
        <v>46</v>
      </c>
      <c r="B108" s="41" t="s">
        <v>10</v>
      </c>
      <c r="C108" s="41" t="s">
        <v>35</v>
      </c>
      <c r="D108" s="41" t="s">
        <v>79</v>
      </c>
      <c r="E108" s="41" t="s">
        <v>93</v>
      </c>
      <c r="F108" s="22" t="s">
        <v>47</v>
      </c>
      <c r="G108" s="29">
        <v>153145</v>
      </c>
      <c r="H108" s="29">
        <v>0</v>
      </c>
      <c r="I108" s="29">
        <f>G108+H108</f>
        <v>153145</v>
      </c>
    </row>
    <row r="109" spans="1:9" ht="14.45" customHeight="1" x14ac:dyDescent="0.2">
      <c r="A109" s="6" t="s">
        <v>94</v>
      </c>
      <c r="B109" s="39" t="s">
        <v>10</v>
      </c>
      <c r="C109" s="13" t="s">
        <v>35</v>
      </c>
      <c r="D109" s="13" t="s">
        <v>95</v>
      </c>
      <c r="E109" s="13" t="s">
        <v>0</v>
      </c>
      <c r="F109" s="20" t="s">
        <v>0</v>
      </c>
      <c r="G109" s="27">
        <f t="shared" ref="G109:G114" si="37">G110</f>
        <v>50400</v>
      </c>
      <c r="H109" s="27">
        <f t="shared" ref="H109:I114" si="38">H110</f>
        <v>0</v>
      </c>
      <c r="I109" s="27">
        <f t="shared" si="38"/>
        <v>50400</v>
      </c>
    </row>
    <row r="110" spans="1:9" ht="14.45" customHeight="1" x14ac:dyDescent="0.2">
      <c r="A110" s="7" t="s">
        <v>96</v>
      </c>
      <c r="B110" s="13" t="s">
        <v>10</v>
      </c>
      <c r="C110" s="13" t="s">
        <v>35</v>
      </c>
      <c r="D110" s="13" t="s">
        <v>95</v>
      </c>
      <c r="E110" s="13" t="s">
        <v>97</v>
      </c>
      <c r="F110" s="20" t="s">
        <v>0</v>
      </c>
      <c r="G110" s="27">
        <f t="shared" si="37"/>
        <v>50400</v>
      </c>
      <c r="H110" s="27">
        <f t="shared" si="38"/>
        <v>0</v>
      </c>
      <c r="I110" s="27">
        <f t="shared" si="38"/>
        <v>50400</v>
      </c>
    </row>
    <row r="111" spans="1:9" ht="14.45" customHeight="1" x14ac:dyDescent="0.2">
      <c r="A111" s="7" t="s">
        <v>98</v>
      </c>
      <c r="B111" s="13" t="s">
        <v>10</v>
      </c>
      <c r="C111" s="13" t="s">
        <v>35</v>
      </c>
      <c r="D111" s="13" t="s">
        <v>95</v>
      </c>
      <c r="E111" s="13" t="s">
        <v>99</v>
      </c>
      <c r="F111" s="20" t="s">
        <v>0</v>
      </c>
      <c r="G111" s="27">
        <f t="shared" si="37"/>
        <v>50400</v>
      </c>
      <c r="H111" s="27">
        <f t="shared" si="38"/>
        <v>0</v>
      </c>
      <c r="I111" s="27">
        <f t="shared" si="38"/>
        <v>50400</v>
      </c>
    </row>
    <row r="112" spans="1:9" ht="43.35" customHeight="1" x14ac:dyDescent="0.2">
      <c r="A112" s="8" t="s">
        <v>100</v>
      </c>
      <c r="B112" s="40" t="s">
        <v>10</v>
      </c>
      <c r="C112" s="40" t="s">
        <v>35</v>
      </c>
      <c r="D112" s="40" t="s">
        <v>95</v>
      </c>
      <c r="E112" s="40" t="s">
        <v>101</v>
      </c>
      <c r="F112" s="21" t="s">
        <v>0</v>
      </c>
      <c r="G112" s="28">
        <f t="shared" si="37"/>
        <v>50400</v>
      </c>
      <c r="H112" s="28">
        <f t="shared" si="38"/>
        <v>0</v>
      </c>
      <c r="I112" s="28">
        <f t="shared" si="38"/>
        <v>50400</v>
      </c>
    </row>
    <row r="113" spans="1:9" ht="28.9" customHeight="1" x14ac:dyDescent="0.2">
      <c r="A113" s="9" t="s">
        <v>40</v>
      </c>
      <c r="B113" s="41" t="s">
        <v>10</v>
      </c>
      <c r="C113" s="41" t="s">
        <v>35</v>
      </c>
      <c r="D113" s="41" t="s">
        <v>95</v>
      </c>
      <c r="E113" s="41" t="s">
        <v>101</v>
      </c>
      <c r="F113" s="22" t="s">
        <v>41</v>
      </c>
      <c r="G113" s="29">
        <f t="shared" si="37"/>
        <v>50400</v>
      </c>
      <c r="H113" s="29">
        <f t="shared" si="38"/>
        <v>0</v>
      </c>
      <c r="I113" s="29">
        <f t="shared" si="38"/>
        <v>50400</v>
      </c>
    </row>
    <row r="114" spans="1:9" ht="28.9" customHeight="1" x14ac:dyDescent="0.2">
      <c r="A114" s="9" t="s">
        <v>42</v>
      </c>
      <c r="B114" s="41" t="s">
        <v>10</v>
      </c>
      <c r="C114" s="41" t="s">
        <v>35</v>
      </c>
      <c r="D114" s="41" t="s">
        <v>95</v>
      </c>
      <c r="E114" s="41" t="s">
        <v>101</v>
      </c>
      <c r="F114" s="22" t="s">
        <v>43</v>
      </c>
      <c r="G114" s="29">
        <f t="shared" si="37"/>
        <v>50400</v>
      </c>
      <c r="H114" s="29">
        <f t="shared" si="38"/>
        <v>0</v>
      </c>
      <c r="I114" s="29">
        <f t="shared" si="38"/>
        <v>50400</v>
      </c>
    </row>
    <row r="115" spans="1:9" ht="28.9" customHeight="1" x14ac:dyDescent="0.2">
      <c r="A115" s="5" t="s">
        <v>46</v>
      </c>
      <c r="B115" s="41" t="s">
        <v>10</v>
      </c>
      <c r="C115" s="41" t="s">
        <v>35</v>
      </c>
      <c r="D115" s="41" t="s">
        <v>95</v>
      </c>
      <c r="E115" s="41" t="s">
        <v>101</v>
      </c>
      <c r="F115" s="22" t="s">
        <v>47</v>
      </c>
      <c r="G115" s="29">
        <v>50400</v>
      </c>
      <c r="H115" s="29">
        <v>0</v>
      </c>
      <c r="I115" s="29">
        <f>G115+H115</f>
        <v>50400</v>
      </c>
    </row>
    <row r="116" spans="1:9" ht="14.45" customHeight="1" x14ac:dyDescent="0.2">
      <c r="A116" s="6" t="s">
        <v>102</v>
      </c>
      <c r="B116" s="39" t="s">
        <v>10</v>
      </c>
      <c r="C116" s="13" t="s">
        <v>103</v>
      </c>
      <c r="D116" s="13" t="s">
        <v>0</v>
      </c>
      <c r="E116" s="13" t="s">
        <v>0</v>
      </c>
      <c r="F116" s="20" t="s">
        <v>0</v>
      </c>
      <c r="G116" s="27">
        <f>G123+G117</f>
        <v>4088669.23</v>
      </c>
      <c r="H116" s="27">
        <f t="shared" ref="H116:I116" si="39">H123+H117</f>
        <v>7025426.3399999999</v>
      </c>
      <c r="I116" s="27">
        <f t="shared" si="39"/>
        <v>11114095.57</v>
      </c>
    </row>
    <row r="117" spans="1:9" ht="14.45" customHeight="1" x14ac:dyDescent="0.2">
      <c r="A117" s="10" t="s">
        <v>179</v>
      </c>
      <c r="B117" s="44" t="s">
        <v>10</v>
      </c>
      <c r="C117" s="15" t="s">
        <v>103</v>
      </c>
      <c r="D117" s="15" t="s">
        <v>13</v>
      </c>
      <c r="E117" s="13"/>
      <c r="F117" s="20"/>
      <c r="G117" s="27">
        <f>G118</f>
        <v>0</v>
      </c>
      <c r="H117" s="27">
        <f t="shared" ref="H117:I117" si="40">H118</f>
        <v>4581000</v>
      </c>
      <c r="I117" s="27">
        <f t="shared" si="40"/>
        <v>4581000</v>
      </c>
    </row>
    <row r="118" spans="1:9" ht="29.25" customHeight="1" x14ac:dyDescent="0.2">
      <c r="A118" s="10" t="s">
        <v>180</v>
      </c>
      <c r="B118" s="44" t="s">
        <v>10</v>
      </c>
      <c r="C118" s="15" t="s">
        <v>103</v>
      </c>
      <c r="D118" s="15" t="s">
        <v>13</v>
      </c>
      <c r="E118" s="13" t="s">
        <v>182</v>
      </c>
      <c r="F118" s="20"/>
      <c r="G118" s="27">
        <f>G119</f>
        <v>0</v>
      </c>
      <c r="H118" s="27">
        <f t="shared" ref="H118:I121" si="41">H119</f>
        <v>4581000</v>
      </c>
      <c r="I118" s="27">
        <f t="shared" si="41"/>
        <v>4581000</v>
      </c>
    </row>
    <row r="119" spans="1:9" ht="42.75" customHeight="1" x14ac:dyDescent="0.2">
      <c r="A119" s="11" t="s">
        <v>181</v>
      </c>
      <c r="B119" s="42" t="s">
        <v>10</v>
      </c>
      <c r="C119" s="14" t="s">
        <v>103</v>
      </c>
      <c r="D119" s="14" t="s">
        <v>13</v>
      </c>
      <c r="E119" s="40" t="s">
        <v>183</v>
      </c>
      <c r="F119" s="46"/>
      <c r="G119" s="30">
        <f>G120</f>
        <v>0</v>
      </c>
      <c r="H119" s="30">
        <f t="shared" si="41"/>
        <v>4581000</v>
      </c>
      <c r="I119" s="30">
        <f t="shared" si="41"/>
        <v>4581000</v>
      </c>
    </row>
    <row r="120" spans="1:9" ht="30" customHeight="1" x14ac:dyDescent="0.2">
      <c r="A120" s="9" t="s">
        <v>40</v>
      </c>
      <c r="B120" s="43" t="s">
        <v>10</v>
      </c>
      <c r="C120" s="16" t="s">
        <v>103</v>
      </c>
      <c r="D120" s="16" t="s">
        <v>13</v>
      </c>
      <c r="E120" s="16" t="s">
        <v>183</v>
      </c>
      <c r="F120" s="45">
        <v>200</v>
      </c>
      <c r="G120" s="31">
        <f>G121</f>
        <v>0</v>
      </c>
      <c r="H120" s="31">
        <f t="shared" si="41"/>
        <v>4581000</v>
      </c>
      <c r="I120" s="31">
        <f t="shared" si="41"/>
        <v>4581000</v>
      </c>
    </row>
    <row r="121" spans="1:9" ht="30.75" customHeight="1" x14ac:dyDescent="0.2">
      <c r="A121" s="9" t="s">
        <v>42</v>
      </c>
      <c r="B121" s="43" t="s">
        <v>10</v>
      </c>
      <c r="C121" s="16" t="s">
        <v>103</v>
      </c>
      <c r="D121" s="16" t="s">
        <v>13</v>
      </c>
      <c r="E121" s="16" t="s">
        <v>183</v>
      </c>
      <c r="F121" s="45">
        <v>240</v>
      </c>
      <c r="G121" s="31">
        <f>G122</f>
        <v>0</v>
      </c>
      <c r="H121" s="31">
        <f t="shared" si="41"/>
        <v>4581000</v>
      </c>
      <c r="I121" s="31">
        <f t="shared" si="41"/>
        <v>4581000</v>
      </c>
    </row>
    <row r="122" spans="1:9" ht="37.5" customHeight="1" x14ac:dyDescent="0.2">
      <c r="A122" s="32" t="s">
        <v>176</v>
      </c>
      <c r="B122" s="43" t="s">
        <v>10</v>
      </c>
      <c r="C122" s="16" t="s">
        <v>103</v>
      </c>
      <c r="D122" s="16" t="s">
        <v>13</v>
      </c>
      <c r="E122" s="16" t="s">
        <v>183</v>
      </c>
      <c r="F122" s="45">
        <v>243</v>
      </c>
      <c r="G122" s="31"/>
      <c r="H122" s="31">
        <v>4581000</v>
      </c>
      <c r="I122" s="31">
        <f>G122+H122</f>
        <v>4581000</v>
      </c>
    </row>
    <row r="123" spans="1:9" ht="14.45" customHeight="1" x14ac:dyDescent="0.2">
      <c r="A123" s="6" t="s">
        <v>104</v>
      </c>
      <c r="B123" s="39" t="s">
        <v>10</v>
      </c>
      <c r="C123" s="13" t="s">
        <v>103</v>
      </c>
      <c r="D123" s="13" t="s">
        <v>29</v>
      </c>
      <c r="E123" s="13" t="s">
        <v>0</v>
      </c>
      <c r="F123" s="20" t="s">
        <v>0</v>
      </c>
      <c r="G123" s="27">
        <f>G124+G150</f>
        <v>4088669.23</v>
      </c>
      <c r="H123" s="27">
        <f t="shared" ref="H123:I123" si="42">H124+H150</f>
        <v>2444426.34</v>
      </c>
      <c r="I123" s="27">
        <f t="shared" si="42"/>
        <v>6533095.5700000003</v>
      </c>
    </row>
    <row r="124" spans="1:9" ht="43.35" customHeight="1" x14ac:dyDescent="0.2">
      <c r="A124" s="7" t="s">
        <v>105</v>
      </c>
      <c r="B124" s="13" t="s">
        <v>10</v>
      </c>
      <c r="C124" s="13" t="s">
        <v>103</v>
      </c>
      <c r="D124" s="13" t="s">
        <v>29</v>
      </c>
      <c r="E124" s="13" t="s">
        <v>106</v>
      </c>
      <c r="F124" s="20" t="s">
        <v>0</v>
      </c>
      <c r="G124" s="27">
        <f>G125</f>
        <v>4088669.23</v>
      </c>
      <c r="H124" s="27">
        <f t="shared" ref="H124:I124" si="43">H125</f>
        <v>1644426.3399999999</v>
      </c>
      <c r="I124" s="27">
        <f t="shared" si="43"/>
        <v>5733095.5700000003</v>
      </c>
    </row>
    <row r="125" spans="1:9" ht="43.35" customHeight="1" x14ac:dyDescent="0.2">
      <c r="A125" s="7" t="s">
        <v>107</v>
      </c>
      <c r="B125" s="13" t="s">
        <v>10</v>
      </c>
      <c r="C125" s="13" t="s">
        <v>103</v>
      </c>
      <c r="D125" s="13" t="s">
        <v>29</v>
      </c>
      <c r="E125" s="13" t="s">
        <v>108</v>
      </c>
      <c r="F125" s="20" t="s">
        <v>0</v>
      </c>
      <c r="G125" s="27">
        <f>G126+G130+G138+G142+G146+G134</f>
        <v>4088669.23</v>
      </c>
      <c r="H125" s="27">
        <f t="shared" ref="H125:I125" si="44">H126+H130+H138+H142+H146+H134</f>
        <v>1644426.3399999999</v>
      </c>
      <c r="I125" s="27">
        <f t="shared" si="44"/>
        <v>5733095.5700000003</v>
      </c>
    </row>
    <row r="126" spans="1:9" ht="14.45" customHeight="1" x14ac:dyDescent="0.2">
      <c r="A126" s="8" t="s">
        <v>109</v>
      </c>
      <c r="B126" s="40" t="s">
        <v>10</v>
      </c>
      <c r="C126" s="40" t="s">
        <v>103</v>
      </c>
      <c r="D126" s="40" t="s">
        <v>29</v>
      </c>
      <c r="E126" s="40" t="s">
        <v>110</v>
      </c>
      <c r="F126" s="21" t="s">
        <v>0</v>
      </c>
      <c r="G126" s="28">
        <f>G127</f>
        <v>1300000</v>
      </c>
      <c r="H126" s="28">
        <f t="shared" ref="H126:I128" si="45">H127</f>
        <v>0</v>
      </c>
      <c r="I126" s="28">
        <f t="shared" si="45"/>
        <v>1300000</v>
      </c>
    </row>
    <row r="127" spans="1:9" ht="28.9" customHeight="1" x14ac:dyDescent="0.2">
      <c r="A127" s="9" t="s">
        <v>40</v>
      </c>
      <c r="B127" s="41" t="s">
        <v>10</v>
      </c>
      <c r="C127" s="41" t="s">
        <v>103</v>
      </c>
      <c r="D127" s="41" t="s">
        <v>29</v>
      </c>
      <c r="E127" s="41" t="s">
        <v>110</v>
      </c>
      <c r="F127" s="22" t="s">
        <v>41</v>
      </c>
      <c r="G127" s="29">
        <f>G128</f>
        <v>1300000</v>
      </c>
      <c r="H127" s="29">
        <f t="shared" si="45"/>
        <v>0</v>
      </c>
      <c r="I127" s="29">
        <f t="shared" si="45"/>
        <v>1300000</v>
      </c>
    </row>
    <row r="128" spans="1:9" ht="28.9" customHeight="1" x14ac:dyDescent="0.2">
      <c r="A128" s="9" t="s">
        <v>42</v>
      </c>
      <c r="B128" s="41" t="s">
        <v>10</v>
      </c>
      <c r="C128" s="41" t="s">
        <v>103</v>
      </c>
      <c r="D128" s="41" t="s">
        <v>29</v>
      </c>
      <c r="E128" s="41" t="s">
        <v>110</v>
      </c>
      <c r="F128" s="22" t="s">
        <v>43</v>
      </c>
      <c r="G128" s="29">
        <f>G129</f>
        <v>1300000</v>
      </c>
      <c r="H128" s="29">
        <f t="shared" si="45"/>
        <v>0</v>
      </c>
      <c r="I128" s="29">
        <f t="shared" si="45"/>
        <v>1300000</v>
      </c>
    </row>
    <row r="129" spans="1:9" ht="28.9" customHeight="1" x14ac:dyDescent="0.2">
      <c r="A129" s="5" t="s">
        <v>46</v>
      </c>
      <c r="B129" s="41" t="s">
        <v>10</v>
      </c>
      <c r="C129" s="41" t="s">
        <v>103</v>
      </c>
      <c r="D129" s="41" t="s">
        <v>29</v>
      </c>
      <c r="E129" s="41" t="s">
        <v>110</v>
      </c>
      <c r="F129" s="22" t="s">
        <v>47</v>
      </c>
      <c r="G129" s="29">
        <v>1300000</v>
      </c>
      <c r="H129" s="29">
        <v>0</v>
      </c>
      <c r="I129" s="29">
        <f>G129+H129</f>
        <v>1300000</v>
      </c>
    </row>
    <row r="130" spans="1:9" ht="14.45" customHeight="1" x14ac:dyDescent="0.2">
      <c r="A130" s="8" t="s">
        <v>111</v>
      </c>
      <c r="B130" s="40" t="s">
        <v>10</v>
      </c>
      <c r="C130" s="40" t="s">
        <v>103</v>
      </c>
      <c r="D130" s="40" t="s">
        <v>29</v>
      </c>
      <c r="E130" s="40" t="s">
        <v>112</v>
      </c>
      <c r="F130" s="21" t="s">
        <v>0</v>
      </c>
      <c r="G130" s="28">
        <f>G131</f>
        <v>50000</v>
      </c>
      <c r="H130" s="28">
        <f t="shared" ref="H130:I132" si="46">H131</f>
        <v>-50000</v>
      </c>
      <c r="I130" s="28">
        <f t="shared" si="46"/>
        <v>0</v>
      </c>
    </row>
    <row r="131" spans="1:9" ht="28.9" customHeight="1" x14ac:dyDescent="0.2">
      <c r="A131" s="9" t="s">
        <v>40</v>
      </c>
      <c r="B131" s="41" t="s">
        <v>10</v>
      </c>
      <c r="C131" s="41" t="s">
        <v>103</v>
      </c>
      <c r="D131" s="41" t="s">
        <v>29</v>
      </c>
      <c r="E131" s="41" t="s">
        <v>112</v>
      </c>
      <c r="F131" s="22" t="s">
        <v>41</v>
      </c>
      <c r="G131" s="29">
        <f>G132</f>
        <v>50000</v>
      </c>
      <c r="H131" s="29">
        <f t="shared" si="46"/>
        <v>-50000</v>
      </c>
      <c r="I131" s="29">
        <f t="shared" si="46"/>
        <v>0</v>
      </c>
    </row>
    <row r="132" spans="1:9" ht="28.9" customHeight="1" x14ac:dyDescent="0.2">
      <c r="A132" s="9" t="s">
        <v>42</v>
      </c>
      <c r="B132" s="41" t="s">
        <v>10</v>
      </c>
      <c r="C132" s="41" t="s">
        <v>103</v>
      </c>
      <c r="D132" s="41" t="s">
        <v>29</v>
      </c>
      <c r="E132" s="41" t="s">
        <v>112</v>
      </c>
      <c r="F132" s="22" t="s">
        <v>43</v>
      </c>
      <c r="G132" s="29">
        <f>G133</f>
        <v>50000</v>
      </c>
      <c r="H132" s="29">
        <f t="shared" si="46"/>
        <v>-50000</v>
      </c>
      <c r="I132" s="29">
        <f t="shared" si="46"/>
        <v>0</v>
      </c>
    </row>
    <row r="133" spans="1:9" ht="28.9" customHeight="1" x14ac:dyDescent="0.2">
      <c r="A133" s="5" t="s">
        <v>46</v>
      </c>
      <c r="B133" s="41" t="s">
        <v>10</v>
      </c>
      <c r="C133" s="41" t="s">
        <v>103</v>
      </c>
      <c r="D133" s="41" t="s">
        <v>29</v>
      </c>
      <c r="E133" s="41" t="s">
        <v>112</v>
      </c>
      <c r="F133" s="22" t="s">
        <v>47</v>
      </c>
      <c r="G133" s="29">
        <v>50000</v>
      </c>
      <c r="H133" s="29">
        <v>-50000</v>
      </c>
      <c r="I133" s="29">
        <f>G133+H133</f>
        <v>0</v>
      </c>
    </row>
    <row r="134" spans="1:9" ht="16.5" customHeight="1" x14ac:dyDescent="0.2">
      <c r="A134" s="8" t="s">
        <v>184</v>
      </c>
      <c r="B134" s="40" t="s">
        <v>10</v>
      </c>
      <c r="C134" s="40" t="s">
        <v>103</v>
      </c>
      <c r="D134" s="40" t="s">
        <v>29</v>
      </c>
      <c r="E134" s="14" t="s">
        <v>185</v>
      </c>
      <c r="F134" s="22"/>
      <c r="G134" s="29">
        <f>G135</f>
        <v>0</v>
      </c>
      <c r="H134" s="29">
        <f t="shared" ref="H134:I136" si="47">H135</f>
        <v>100000</v>
      </c>
      <c r="I134" s="29">
        <f t="shared" si="47"/>
        <v>100000</v>
      </c>
    </row>
    <row r="135" spans="1:9" ht="28.9" customHeight="1" x14ac:dyDescent="0.2">
      <c r="A135" s="9" t="s">
        <v>40</v>
      </c>
      <c r="B135" s="41" t="s">
        <v>10</v>
      </c>
      <c r="C135" s="41" t="s">
        <v>103</v>
      </c>
      <c r="D135" s="41" t="s">
        <v>29</v>
      </c>
      <c r="E135" s="16" t="s">
        <v>185</v>
      </c>
      <c r="F135" s="22" t="s">
        <v>41</v>
      </c>
      <c r="G135" s="29">
        <f>G136</f>
        <v>0</v>
      </c>
      <c r="H135" s="29">
        <f t="shared" si="47"/>
        <v>100000</v>
      </c>
      <c r="I135" s="29">
        <f t="shared" si="47"/>
        <v>100000</v>
      </c>
    </row>
    <row r="136" spans="1:9" ht="28.9" customHeight="1" x14ac:dyDescent="0.2">
      <c r="A136" s="9" t="s">
        <v>42</v>
      </c>
      <c r="B136" s="41" t="s">
        <v>10</v>
      </c>
      <c r="C136" s="41" t="s">
        <v>103</v>
      </c>
      <c r="D136" s="41" t="s">
        <v>29</v>
      </c>
      <c r="E136" s="16" t="s">
        <v>185</v>
      </c>
      <c r="F136" s="22" t="s">
        <v>43</v>
      </c>
      <c r="G136" s="29">
        <f>G137</f>
        <v>0</v>
      </c>
      <c r="H136" s="29">
        <f t="shared" si="47"/>
        <v>100000</v>
      </c>
      <c r="I136" s="29">
        <f t="shared" si="47"/>
        <v>100000</v>
      </c>
    </row>
    <row r="137" spans="1:9" ht="28.9" customHeight="1" x14ac:dyDescent="0.2">
      <c r="A137" s="5" t="s">
        <v>46</v>
      </c>
      <c r="B137" s="41" t="s">
        <v>10</v>
      </c>
      <c r="C137" s="41" t="s">
        <v>103</v>
      </c>
      <c r="D137" s="41" t="s">
        <v>29</v>
      </c>
      <c r="E137" s="16" t="s">
        <v>185</v>
      </c>
      <c r="F137" s="22" t="s">
        <v>47</v>
      </c>
      <c r="G137" s="29"/>
      <c r="H137" s="29">
        <v>100000</v>
      </c>
      <c r="I137" s="29">
        <f>G137+H137</f>
        <v>100000</v>
      </c>
    </row>
    <row r="138" spans="1:9" ht="14.45" customHeight="1" x14ac:dyDescent="0.2">
      <c r="A138" s="8" t="s">
        <v>113</v>
      </c>
      <c r="B138" s="40" t="s">
        <v>10</v>
      </c>
      <c r="C138" s="40" t="s">
        <v>103</v>
      </c>
      <c r="D138" s="40" t="s">
        <v>29</v>
      </c>
      <c r="E138" s="40" t="s">
        <v>114</v>
      </c>
      <c r="F138" s="21" t="s">
        <v>0</v>
      </c>
      <c r="G138" s="28">
        <f>G139</f>
        <v>538669.23</v>
      </c>
      <c r="H138" s="28">
        <f t="shared" ref="H138:I140" si="48">H139</f>
        <v>1594426.3399999999</v>
      </c>
      <c r="I138" s="28">
        <f t="shared" si="48"/>
        <v>2133095.5699999998</v>
      </c>
    </row>
    <row r="139" spans="1:9" ht="28.9" customHeight="1" x14ac:dyDescent="0.2">
      <c r="A139" s="9" t="s">
        <v>40</v>
      </c>
      <c r="B139" s="41" t="s">
        <v>10</v>
      </c>
      <c r="C139" s="41" t="s">
        <v>103</v>
      </c>
      <c r="D139" s="41" t="s">
        <v>29</v>
      </c>
      <c r="E139" s="41" t="s">
        <v>114</v>
      </c>
      <c r="F139" s="22" t="s">
        <v>41</v>
      </c>
      <c r="G139" s="29">
        <f>G140</f>
        <v>538669.23</v>
      </c>
      <c r="H139" s="29">
        <f t="shared" si="48"/>
        <v>1594426.3399999999</v>
      </c>
      <c r="I139" s="29">
        <f t="shared" si="48"/>
        <v>2133095.5699999998</v>
      </c>
    </row>
    <row r="140" spans="1:9" ht="28.9" customHeight="1" x14ac:dyDescent="0.2">
      <c r="A140" s="9" t="s">
        <v>42</v>
      </c>
      <c r="B140" s="41" t="s">
        <v>10</v>
      </c>
      <c r="C140" s="41" t="s">
        <v>103</v>
      </c>
      <c r="D140" s="41" t="s">
        <v>29</v>
      </c>
      <c r="E140" s="41" t="s">
        <v>114</v>
      </c>
      <c r="F140" s="22" t="s">
        <v>43</v>
      </c>
      <c r="G140" s="29">
        <f>G141</f>
        <v>538669.23</v>
      </c>
      <c r="H140" s="29">
        <f t="shared" si="48"/>
        <v>1594426.3399999999</v>
      </c>
      <c r="I140" s="29">
        <f t="shared" si="48"/>
        <v>2133095.5699999998</v>
      </c>
    </row>
    <row r="141" spans="1:9" ht="28.9" customHeight="1" x14ac:dyDescent="0.2">
      <c r="A141" s="5" t="s">
        <v>46</v>
      </c>
      <c r="B141" s="41" t="s">
        <v>10</v>
      </c>
      <c r="C141" s="41" t="s">
        <v>103</v>
      </c>
      <c r="D141" s="41" t="s">
        <v>29</v>
      </c>
      <c r="E141" s="41" t="s">
        <v>114</v>
      </c>
      <c r="F141" s="22" t="s">
        <v>47</v>
      </c>
      <c r="G141" s="29">
        <v>538669.23</v>
      </c>
      <c r="H141" s="31">
        <f>300000+310000+984426.34</f>
        <v>1594426.3399999999</v>
      </c>
      <c r="I141" s="29">
        <f>G141+H141</f>
        <v>2133095.5699999998</v>
      </c>
    </row>
    <row r="142" spans="1:9" ht="57.6" customHeight="1" x14ac:dyDescent="0.2">
      <c r="A142" s="8" t="s">
        <v>115</v>
      </c>
      <c r="B142" s="40" t="s">
        <v>10</v>
      </c>
      <c r="C142" s="40" t="s">
        <v>103</v>
      </c>
      <c r="D142" s="40" t="s">
        <v>29</v>
      </c>
      <c r="E142" s="40" t="s">
        <v>116</v>
      </c>
      <c r="F142" s="21" t="s">
        <v>0</v>
      </c>
      <c r="G142" s="28">
        <f>G143</f>
        <v>2000000</v>
      </c>
      <c r="H142" s="28">
        <f t="shared" ref="H142:I144" si="49">H143</f>
        <v>0</v>
      </c>
      <c r="I142" s="28">
        <f t="shared" si="49"/>
        <v>2000000</v>
      </c>
    </row>
    <row r="143" spans="1:9" ht="28.9" customHeight="1" x14ac:dyDescent="0.2">
      <c r="A143" s="9" t="s">
        <v>40</v>
      </c>
      <c r="B143" s="41" t="s">
        <v>10</v>
      </c>
      <c r="C143" s="41" t="s">
        <v>103</v>
      </c>
      <c r="D143" s="41" t="s">
        <v>29</v>
      </c>
      <c r="E143" s="41" t="s">
        <v>116</v>
      </c>
      <c r="F143" s="22" t="s">
        <v>41</v>
      </c>
      <c r="G143" s="29">
        <f>G144</f>
        <v>2000000</v>
      </c>
      <c r="H143" s="29">
        <f t="shared" si="49"/>
        <v>0</v>
      </c>
      <c r="I143" s="29">
        <f t="shared" si="49"/>
        <v>2000000</v>
      </c>
    </row>
    <row r="144" spans="1:9" ht="28.9" customHeight="1" x14ac:dyDescent="0.2">
      <c r="A144" s="9" t="s">
        <v>42</v>
      </c>
      <c r="B144" s="41" t="s">
        <v>10</v>
      </c>
      <c r="C144" s="41" t="s">
        <v>103</v>
      </c>
      <c r="D144" s="41" t="s">
        <v>29</v>
      </c>
      <c r="E144" s="41" t="s">
        <v>116</v>
      </c>
      <c r="F144" s="22" t="s">
        <v>43</v>
      </c>
      <c r="G144" s="29">
        <f>G145</f>
        <v>2000000</v>
      </c>
      <c r="H144" s="29">
        <f t="shared" si="49"/>
        <v>0</v>
      </c>
      <c r="I144" s="29">
        <f t="shared" si="49"/>
        <v>2000000</v>
      </c>
    </row>
    <row r="145" spans="1:9" ht="28.9" customHeight="1" x14ac:dyDescent="0.2">
      <c r="A145" s="5" t="s">
        <v>46</v>
      </c>
      <c r="B145" s="41" t="s">
        <v>10</v>
      </c>
      <c r="C145" s="41" t="s">
        <v>103</v>
      </c>
      <c r="D145" s="41" t="s">
        <v>29</v>
      </c>
      <c r="E145" s="41" t="s">
        <v>116</v>
      </c>
      <c r="F145" s="22" t="s">
        <v>47</v>
      </c>
      <c r="G145" s="29">
        <v>2000000</v>
      </c>
      <c r="H145" s="29">
        <v>0</v>
      </c>
      <c r="I145" s="29">
        <f>G145+H145</f>
        <v>2000000</v>
      </c>
    </row>
    <row r="146" spans="1:9" ht="57.6" customHeight="1" x14ac:dyDescent="0.2">
      <c r="A146" s="8" t="s">
        <v>117</v>
      </c>
      <c r="B146" s="40" t="s">
        <v>10</v>
      </c>
      <c r="C146" s="40" t="s">
        <v>103</v>
      </c>
      <c r="D146" s="40" t="s">
        <v>29</v>
      </c>
      <c r="E146" s="40" t="s">
        <v>118</v>
      </c>
      <c r="F146" s="21" t="s">
        <v>0</v>
      </c>
      <c r="G146" s="28">
        <f>G147</f>
        <v>200000</v>
      </c>
      <c r="H146" s="28">
        <f t="shared" ref="H146:I148" si="50">H147</f>
        <v>0</v>
      </c>
      <c r="I146" s="28">
        <f t="shared" si="50"/>
        <v>200000</v>
      </c>
    </row>
    <row r="147" spans="1:9" ht="28.9" customHeight="1" x14ac:dyDescent="0.2">
      <c r="A147" s="9" t="s">
        <v>40</v>
      </c>
      <c r="B147" s="41" t="s">
        <v>10</v>
      </c>
      <c r="C147" s="41" t="s">
        <v>103</v>
      </c>
      <c r="D147" s="41" t="s">
        <v>29</v>
      </c>
      <c r="E147" s="41" t="s">
        <v>118</v>
      </c>
      <c r="F147" s="22" t="s">
        <v>41</v>
      </c>
      <c r="G147" s="29">
        <f>G148</f>
        <v>200000</v>
      </c>
      <c r="H147" s="29">
        <f t="shared" si="50"/>
        <v>0</v>
      </c>
      <c r="I147" s="29">
        <f t="shared" si="50"/>
        <v>200000</v>
      </c>
    </row>
    <row r="148" spans="1:9" ht="28.9" customHeight="1" x14ac:dyDescent="0.2">
      <c r="A148" s="9" t="s">
        <v>42</v>
      </c>
      <c r="B148" s="41" t="s">
        <v>10</v>
      </c>
      <c r="C148" s="41" t="s">
        <v>103</v>
      </c>
      <c r="D148" s="41" t="s">
        <v>29</v>
      </c>
      <c r="E148" s="41" t="s">
        <v>118</v>
      </c>
      <c r="F148" s="22" t="s">
        <v>43</v>
      </c>
      <c r="G148" s="29">
        <f>G149</f>
        <v>200000</v>
      </c>
      <c r="H148" s="29">
        <f t="shared" si="50"/>
        <v>0</v>
      </c>
      <c r="I148" s="29">
        <f t="shared" si="50"/>
        <v>200000</v>
      </c>
    </row>
    <row r="149" spans="1:9" ht="28.9" customHeight="1" x14ac:dyDescent="0.2">
      <c r="A149" s="5" t="s">
        <v>46</v>
      </c>
      <c r="B149" s="41" t="s">
        <v>10</v>
      </c>
      <c r="C149" s="41" t="s">
        <v>103</v>
      </c>
      <c r="D149" s="41" t="s">
        <v>29</v>
      </c>
      <c r="E149" s="41" t="s">
        <v>118</v>
      </c>
      <c r="F149" s="22" t="s">
        <v>47</v>
      </c>
      <c r="G149" s="29">
        <v>200000</v>
      </c>
      <c r="H149" s="29">
        <v>0</v>
      </c>
      <c r="I149" s="29">
        <f>G149+H149</f>
        <v>200000</v>
      </c>
    </row>
    <row r="150" spans="1:9" s="47" customFormat="1" ht="19.5" customHeight="1" x14ac:dyDescent="0.2">
      <c r="A150" s="4" t="s">
        <v>191</v>
      </c>
      <c r="B150" s="13" t="s">
        <v>10</v>
      </c>
      <c r="C150" s="13" t="s">
        <v>103</v>
      </c>
      <c r="D150" s="13" t="s">
        <v>29</v>
      </c>
      <c r="E150" s="13" t="s">
        <v>194</v>
      </c>
      <c r="F150" s="20"/>
      <c r="G150" s="27">
        <f>G151</f>
        <v>0</v>
      </c>
      <c r="H150" s="27">
        <f t="shared" ref="H150:I153" si="51">H151</f>
        <v>800000</v>
      </c>
      <c r="I150" s="27">
        <f t="shared" si="51"/>
        <v>800000</v>
      </c>
    </row>
    <row r="151" spans="1:9" s="47" customFormat="1" ht="28.9" customHeight="1" x14ac:dyDescent="0.2">
      <c r="A151" s="49" t="s">
        <v>192</v>
      </c>
      <c r="B151" s="40" t="s">
        <v>10</v>
      </c>
      <c r="C151" s="40" t="s">
        <v>103</v>
      </c>
      <c r="D151" s="40" t="s">
        <v>29</v>
      </c>
      <c r="E151" s="40" t="s">
        <v>193</v>
      </c>
      <c r="F151" s="21"/>
      <c r="G151" s="28">
        <f>G152</f>
        <v>0</v>
      </c>
      <c r="H151" s="28">
        <f t="shared" si="51"/>
        <v>800000</v>
      </c>
      <c r="I151" s="28">
        <f t="shared" si="51"/>
        <v>800000</v>
      </c>
    </row>
    <row r="152" spans="1:9" s="47" customFormat="1" ht="28.9" customHeight="1" x14ac:dyDescent="0.2">
      <c r="A152" s="9" t="s">
        <v>40</v>
      </c>
      <c r="B152" s="41" t="s">
        <v>10</v>
      </c>
      <c r="C152" s="41" t="s">
        <v>103</v>
      </c>
      <c r="D152" s="41" t="s">
        <v>29</v>
      </c>
      <c r="E152" s="41" t="s">
        <v>193</v>
      </c>
      <c r="F152" s="22">
        <v>200</v>
      </c>
      <c r="G152" s="29">
        <f>G153</f>
        <v>0</v>
      </c>
      <c r="H152" s="29">
        <f t="shared" si="51"/>
        <v>800000</v>
      </c>
      <c r="I152" s="29">
        <f t="shared" si="51"/>
        <v>800000</v>
      </c>
    </row>
    <row r="153" spans="1:9" s="47" customFormat="1" ht="28.9" customHeight="1" x14ac:dyDescent="0.2">
      <c r="A153" s="9" t="s">
        <v>42</v>
      </c>
      <c r="B153" s="41" t="s">
        <v>10</v>
      </c>
      <c r="C153" s="41" t="s">
        <v>103</v>
      </c>
      <c r="D153" s="41" t="s">
        <v>29</v>
      </c>
      <c r="E153" s="41" t="s">
        <v>193</v>
      </c>
      <c r="F153" s="22">
        <v>240</v>
      </c>
      <c r="G153" s="29">
        <f>G154</f>
        <v>0</v>
      </c>
      <c r="H153" s="29">
        <f t="shared" si="51"/>
        <v>800000</v>
      </c>
      <c r="I153" s="29">
        <f t="shared" si="51"/>
        <v>800000</v>
      </c>
    </row>
    <row r="154" spans="1:9" s="47" customFormat="1" ht="28.9" customHeight="1" x14ac:dyDescent="0.2">
      <c r="A154" s="5" t="s">
        <v>46</v>
      </c>
      <c r="B154" s="41" t="s">
        <v>10</v>
      </c>
      <c r="C154" s="41" t="s">
        <v>103</v>
      </c>
      <c r="D154" s="41" t="s">
        <v>29</v>
      </c>
      <c r="E154" s="41" t="s">
        <v>193</v>
      </c>
      <c r="F154" s="22">
        <v>244</v>
      </c>
      <c r="G154" s="29">
        <v>0</v>
      </c>
      <c r="H154" s="29">
        <v>800000</v>
      </c>
      <c r="I154" s="29">
        <f>G154+H154</f>
        <v>800000</v>
      </c>
    </row>
    <row r="155" spans="1:9" ht="14.45" customHeight="1" x14ac:dyDescent="0.2">
      <c r="A155" s="6" t="s">
        <v>119</v>
      </c>
      <c r="B155" s="39" t="s">
        <v>10</v>
      </c>
      <c r="C155" s="13" t="s">
        <v>120</v>
      </c>
      <c r="D155" s="13" t="s">
        <v>0</v>
      </c>
      <c r="E155" s="13" t="s">
        <v>0</v>
      </c>
      <c r="F155" s="20" t="s">
        <v>0</v>
      </c>
      <c r="G155" s="27">
        <f t="shared" ref="G155:I161" si="52">G156</f>
        <v>500000</v>
      </c>
      <c r="H155" s="27">
        <f t="shared" si="52"/>
        <v>200000</v>
      </c>
      <c r="I155" s="27">
        <f t="shared" si="52"/>
        <v>700000</v>
      </c>
    </row>
    <row r="156" spans="1:9" ht="14.45" customHeight="1" x14ac:dyDescent="0.2">
      <c r="A156" s="6" t="s">
        <v>121</v>
      </c>
      <c r="B156" s="39" t="s">
        <v>10</v>
      </c>
      <c r="C156" s="13" t="s">
        <v>120</v>
      </c>
      <c r="D156" s="13" t="s">
        <v>35</v>
      </c>
      <c r="E156" s="13" t="s">
        <v>0</v>
      </c>
      <c r="F156" s="20" t="s">
        <v>0</v>
      </c>
      <c r="G156" s="27">
        <f t="shared" si="52"/>
        <v>500000</v>
      </c>
      <c r="H156" s="27">
        <f t="shared" si="52"/>
        <v>200000</v>
      </c>
      <c r="I156" s="27">
        <f t="shared" si="52"/>
        <v>700000</v>
      </c>
    </row>
    <row r="157" spans="1:9" ht="28.9" customHeight="1" x14ac:dyDescent="0.2">
      <c r="A157" s="7" t="s">
        <v>122</v>
      </c>
      <c r="B157" s="13" t="s">
        <v>10</v>
      </c>
      <c r="C157" s="13" t="s">
        <v>120</v>
      </c>
      <c r="D157" s="13" t="s">
        <v>35</v>
      </c>
      <c r="E157" s="13" t="s">
        <v>123</v>
      </c>
      <c r="F157" s="20" t="s">
        <v>0</v>
      </c>
      <c r="G157" s="27">
        <f t="shared" si="52"/>
        <v>500000</v>
      </c>
      <c r="H157" s="27">
        <f t="shared" si="52"/>
        <v>200000</v>
      </c>
      <c r="I157" s="27">
        <f t="shared" si="52"/>
        <v>700000</v>
      </c>
    </row>
    <row r="158" spans="1:9" ht="28.9" customHeight="1" x14ac:dyDescent="0.2">
      <c r="A158" s="7" t="s">
        <v>124</v>
      </c>
      <c r="B158" s="13" t="s">
        <v>10</v>
      </c>
      <c r="C158" s="13" t="s">
        <v>120</v>
      </c>
      <c r="D158" s="13" t="s">
        <v>35</v>
      </c>
      <c r="E158" s="13" t="s">
        <v>125</v>
      </c>
      <c r="F158" s="20" t="s">
        <v>0</v>
      </c>
      <c r="G158" s="27">
        <f t="shared" si="52"/>
        <v>500000</v>
      </c>
      <c r="H158" s="27">
        <f t="shared" si="52"/>
        <v>200000</v>
      </c>
      <c r="I158" s="27">
        <f t="shared" si="52"/>
        <v>700000</v>
      </c>
    </row>
    <row r="159" spans="1:9" ht="28.9" customHeight="1" x14ac:dyDescent="0.2">
      <c r="A159" s="8" t="s">
        <v>126</v>
      </c>
      <c r="B159" s="40" t="s">
        <v>10</v>
      </c>
      <c r="C159" s="40" t="s">
        <v>120</v>
      </c>
      <c r="D159" s="40" t="s">
        <v>35</v>
      </c>
      <c r="E159" s="40" t="s">
        <v>127</v>
      </c>
      <c r="F159" s="21" t="s">
        <v>0</v>
      </c>
      <c r="G159" s="28">
        <f t="shared" si="52"/>
        <v>500000</v>
      </c>
      <c r="H159" s="28">
        <f t="shared" si="52"/>
        <v>200000</v>
      </c>
      <c r="I159" s="28">
        <f t="shared" si="52"/>
        <v>700000</v>
      </c>
    </row>
    <row r="160" spans="1:9" ht="28.9" customHeight="1" x14ac:dyDescent="0.2">
      <c r="A160" s="9" t="s">
        <v>40</v>
      </c>
      <c r="B160" s="41" t="s">
        <v>10</v>
      </c>
      <c r="C160" s="41" t="s">
        <v>120</v>
      </c>
      <c r="D160" s="41" t="s">
        <v>35</v>
      </c>
      <c r="E160" s="41" t="s">
        <v>127</v>
      </c>
      <c r="F160" s="22" t="s">
        <v>41</v>
      </c>
      <c r="G160" s="29">
        <f t="shared" si="52"/>
        <v>500000</v>
      </c>
      <c r="H160" s="29">
        <f t="shared" si="52"/>
        <v>200000</v>
      </c>
      <c r="I160" s="29">
        <f t="shared" si="52"/>
        <v>700000</v>
      </c>
    </row>
    <row r="161" spans="1:9" ht="28.9" customHeight="1" x14ac:dyDescent="0.2">
      <c r="A161" s="9" t="s">
        <v>42</v>
      </c>
      <c r="B161" s="41" t="s">
        <v>10</v>
      </c>
      <c r="C161" s="41" t="s">
        <v>120</v>
      </c>
      <c r="D161" s="41" t="s">
        <v>35</v>
      </c>
      <c r="E161" s="41" t="s">
        <v>127</v>
      </c>
      <c r="F161" s="22" t="s">
        <v>43</v>
      </c>
      <c r="G161" s="29">
        <f t="shared" si="52"/>
        <v>500000</v>
      </c>
      <c r="H161" s="29">
        <f t="shared" si="52"/>
        <v>200000</v>
      </c>
      <c r="I161" s="29">
        <f t="shared" si="52"/>
        <v>700000</v>
      </c>
    </row>
    <row r="162" spans="1:9" ht="28.9" customHeight="1" x14ac:dyDescent="0.2">
      <c r="A162" s="5" t="s">
        <v>46</v>
      </c>
      <c r="B162" s="41" t="s">
        <v>10</v>
      </c>
      <c r="C162" s="41" t="s">
        <v>120</v>
      </c>
      <c r="D162" s="41" t="s">
        <v>35</v>
      </c>
      <c r="E162" s="41" t="s">
        <v>127</v>
      </c>
      <c r="F162" s="22" t="s">
        <v>47</v>
      </c>
      <c r="G162" s="29">
        <v>500000</v>
      </c>
      <c r="H162" s="29">
        <v>200000</v>
      </c>
      <c r="I162" s="29">
        <f>G162+H162</f>
        <v>700000</v>
      </c>
    </row>
    <row r="163" spans="1:9" ht="14.45" customHeight="1" x14ac:dyDescent="0.2">
      <c r="A163" s="6" t="s">
        <v>128</v>
      </c>
      <c r="B163" s="39" t="s">
        <v>10</v>
      </c>
      <c r="C163" s="13" t="s">
        <v>129</v>
      </c>
      <c r="D163" s="13" t="s">
        <v>0</v>
      </c>
      <c r="E163" s="13" t="s">
        <v>0</v>
      </c>
      <c r="F163" s="20" t="s">
        <v>0</v>
      </c>
      <c r="G163" s="27">
        <f>G164</f>
        <v>896745.8</v>
      </c>
      <c r="H163" s="27">
        <f t="shared" ref="H163:I164" si="53">H164</f>
        <v>-200000</v>
      </c>
      <c r="I163" s="27">
        <f t="shared" si="53"/>
        <v>696745.8</v>
      </c>
    </row>
    <row r="164" spans="1:9" ht="14.45" customHeight="1" x14ac:dyDescent="0.2">
      <c r="A164" s="6" t="s">
        <v>130</v>
      </c>
      <c r="B164" s="39" t="s">
        <v>10</v>
      </c>
      <c r="C164" s="13" t="s">
        <v>129</v>
      </c>
      <c r="D164" s="13" t="s">
        <v>29</v>
      </c>
      <c r="E164" s="13" t="s">
        <v>0</v>
      </c>
      <c r="F164" s="20" t="s">
        <v>0</v>
      </c>
      <c r="G164" s="27">
        <f>G165</f>
        <v>896745.8</v>
      </c>
      <c r="H164" s="27">
        <f t="shared" si="53"/>
        <v>-200000</v>
      </c>
      <c r="I164" s="27">
        <f t="shared" si="53"/>
        <v>696745.8</v>
      </c>
    </row>
    <row r="165" spans="1:9" ht="28.9" customHeight="1" x14ac:dyDescent="0.2">
      <c r="A165" s="7" t="s">
        <v>131</v>
      </c>
      <c r="B165" s="13" t="s">
        <v>10</v>
      </c>
      <c r="C165" s="13" t="s">
        <v>129</v>
      </c>
      <c r="D165" s="13" t="s">
        <v>29</v>
      </c>
      <c r="E165" s="13" t="s">
        <v>132</v>
      </c>
      <c r="F165" s="20" t="s">
        <v>0</v>
      </c>
      <c r="G165" s="27">
        <f>G166+G174</f>
        <v>896745.8</v>
      </c>
      <c r="H165" s="27">
        <f t="shared" ref="H165:I165" si="54">H166+H174</f>
        <v>-200000</v>
      </c>
      <c r="I165" s="27">
        <f t="shared" si="54"/>
        <v>696745.8</v>
      </c>
    </row>
    <row r="166" spans="1:9" ht="28.9" customHeight="1" x14ac:dyDescent="0.2">
      <c r="A166" s="7" t="s">
        <v>133</v>
      </c>
      <c r="B166" s="13" t="s">
        <v>10</v>
      </c>
      <c r="C166" s="13" t="s">
        <v>129</v>
      </c>
      <c r="D166" s="13" t="s">
        <v>29</v>
      </c>
      <c r="E166" s="13" t="s">
        <v>134</v>
      </c>
      <c r="F166" s="20" t="s">
        <v>0</v>
      </c>
      <c r="G166" s="27">
        <f>G167</f>
        <v>396745.8</v>
      </c>
      <c r="H166" s="27">
        <f t="shared" ref="H166:I166" si="55">H167</f>
        <v>0</v>
      </c>
      <c r="I166" s="27">
        <f t="shared" si="55"/>
        <v>396745.8</v>
      </c>
    </row>
    <row r="167" spans="1:9" ht="43.35" customHeight="1" x14ac:dyDescent="0.2">
      <c r="A167" s="8" t="s">
        <v>135</v>
      </c>
      <c r="B167" s="40" t="s">
        <v>10</v>
      </c>
      <c r="C167" s="40" t="s">
        <v>129</v>
      </c>
      <c r="D167" s="40" t="s">
        <v>29</v>
      </c>
      <c r="E167" s="40" t="s">
        <v>136</v>
      </c>
      <c r="F167" s="21" t="s">
        <v>0</v>
      </c>
      <c r="G167" s="28">
        <f>G168+G171</f>
        <v>396745.8</v>
      </c>
      <c r="H167" s="28">
        <f t="shared" ref="H167:I167" si="56">H168+H171</f>
        <v>0</v>
      </c>
      <c r="I167" s="28">
        <f t="shared" si="56"/>
        <v>396745.8</v>
      </c>
    </row>
    <row r="168" spans="1:9" ht="28.9" customHeight="1" x14ac:dyDescent="0.2">
      <c r="A168" s="9" t="s">
        <v>40</v>
      </c>
      <c r="B168" s="41" t="s">
        <v>10</v>
      </c>
      <c r="C168" s="41" t="s">
        <v>129</v>
      </c>
      <c r="D168" s="41" t="s">
        <v>29</v>
      </c>
      <c r="E168" s="41" t="s">
        <v>136</v>
      </c>
      <c r="F168" s="22" t="s">
        <v>41</v>
      </c>
      <c r="G168" s="29">
        <f>G169</f>
        <v>100000</v>
      </c>
      <c r="H168" s="29">
        <f t="shared" ref="H168:I169" si="57">H169</f>
        <v>0</v>
      </c>
      <c r="I168" s="29">
        <f t="shared" si="57"/>
        <v>100000</v>
      </c>
    </row>
    <row r="169" spans="1:9" ht="28.9" customHeight="1" x14ac:dyDescent="0.2">
      <c r="A169" s="9" t="s">
        <v>42</v>
      </c>
      <c r="B169" s="41" t="s">
        <v>10</v>
      </c>
      <c r="C169" s="41" t="s">
        <v>129</v>
      </c>
      <c r="D169" s="41" t="s">
        <v>29</v>
      </c>
      <c r="E169" s="41" t="s">
        <v>136</v>
      </c>
      <c r="F169" s="22" t="s">
        <v>43</v>
      </c>
      <c r="G169" s="29">
        <f>G170</f>
        <v>100000</v>
      </c>
      <c r="H169" s="29">
        <f t="shared" si="57"/>
        <v>0</v>
      </c>
      <c r="I169" s="29">
        <f t="shared" si="57"/>
        <v>100000</v>
      </c>
    </row>
    <row r="170" spans="1:9" ht="28.9" customHeight="1" x14ac:dyDescent="0.2">
      <c r="A170" s="5" t="s">
        <v>46</v>
      </c>
      <c r="B170" s="41" t="s">
        <v>10</v>
      </c>
      <c r="C170" s="41" t="s">
        <v>129</v>
      </c>
      <c r="D170" s="41" t="s">
        <v>29</v>
      </c>
      <c r="E170" s="41" t="s">
        <v>136</v>
      </c>
      <c r="F170" s="22" t="s">
        <v>47</v>
      </c>
      <c r="G170" s="29">
        <v>100000</v>
      </c>
      <c r="H170" s="29">
        <v>0</v>
      </c>
      <c r="I170" s="29">
        <f>G170+H170</f>
        <v>100000</v>
      </c>
    </row>
    <row r="171" spans="1:9" ht="14.45" customHeight="1" x14ac:dyDescent="0.2">
      <c r="A171" s="9" t="s">
        <v>137</v>
      </c>
      <c r="B171" s="41" t="s">
        <v>10</v>
      </c>
      <c r="C171" s="41" t="s">
        <v>129</v>
      </c>
      <c r="D171" s="41" t="s">
        <v>29</v>
      </c>
      <c r="E171" s="41" t="s">
        <v>136</v>
      </c>
      <c r="F171" s="22" t="s">
        <v>138</v>
      </c>
      <c r="G171" s="29">
        <f>G172</f>
        <v>296745.8</v>
      </c>
      <c r="H171" s="29">
        <f t="shared" ref="H171:I172" si="58">H172</f>
        <v>0</v>
      </c>
      <c r="I171" s="29">
        <f t="shared" si="58"/>
        <v>296745.8</v>
      </c>
    </row>
    <row r="172" spans="1:9" ht="28.9" customHeight="1" x14ac:dyDescent="0.2">
      <c r="A172" s="9" t="s">
        <v>139</v>
      </c>
      <c r="B172" s="41" t="s">
        <v>10</v>
      </c>
      <c r="C172" s="41" t="s">
        <v>129</v>
      </c>
      <c r="D172" s="41" t="s">
        <v>29</v>
      </c>
      <c r="E172" s="41" t="s">
        <v>136</v>
      </c>
      <c r="F172" s="22" t="s">
        <v>140</v>
      </c>
      <c r="G172" s="29">
        <f>G173</f>
        <v>296745.8</v>
      </c>
      <c r="H172" s="29">
        <f t="shared" si="58"/>
        <v>0</v>
      </c>
      <c r="I172" s="29">
        <f t="shared" si="58"/>
        <v>296745.8</v>
      </c>
    </row>
    <row r="173" spans="1:9" ht="28.9" customHeight="1" x14ac:dyDescent="0.2">
      <c r="A173" s="5" t="s">
        <v>141</v>
      </c>
      <c r="B173" s="41" t="s">
        <v>10</v>
      </c>
      <c r="C173" s="41" t="s">
        <v>129</v>
      </c>
      <c r="D173" s="41" t="s">
        <v>29</v>
      </c>
      <c r="E173" s="41" t="s">
        <v>136</v>
      </c>
      <c r="F173" s="22" t="s">
        <v>142</v>
      </c>
      <c r="G173" s="29">
        <v>296745.8</v>
      </c>
      <c r="H173" s="29"/>
      <c r="I173" s="29">
        <f>G173+H173</f>
        <v>296745.8</v>
      </c>
    </row>
    <row r="174" spans="1:9" ht="28.9" customHeight="1" x14ac:dyDescent="0.2">
      <c r="A174" s="7" t="s">
        <v>143</v>
      </c>
      <c r="B174" s="13" t="s">
        <v>10</v>
      </c>
      <c r="C174" s="13" t="s">
        <v>129</v>
      </c>
      <c r="D174" s="13" t="s">
        <v>29</v>
      </c>
      <c r="E174" s="13" t="s">
        <v>144</v>
      </c>
      <c r="F174" s="20" t="s">
        <v>0</v>
      </c>
      <c r="G174" s="27">
        <f>G175</f>
        <v>500000</v>
      </c>
      <c r="H174" s="27">
        <f t="shared" ref="H174:I177" si="59">H175</f>
        <v>-200000</v>
      </c>
      <c r="I174" s="27">
        <f t="shared" si="59"/>
        <v>300000</v>
      </c>
    </row>
    <row r="175" spans="1:9" ht="43.35" customHeight="1" x14ac:dyDescent="0.2">
      <c r="A175" s="8" t="s">
        <v>145</v>
      </c>
      <c r="B175" s="40" t="s">
        <v>10</v>
      </c>
      <c r="C175" s="40" t="s">
        <v>129</v>
      </c>
      <c r="D175" s="40" t="s">
        <v>29</v>
      </c>
      <c r="E175" s="40" t="s">
        <v>146</v>
      </c>
      <c r="F175" s="21" t="s">
        <v>0</v>
      </c>
      <c r="G175" s="28">
        <f>G176</f>
        <v>500000</v>
      </c>
      <c r="H175" s="28">
        <f t="shared" si="59"/>
        <v>-200000</v>
      </c>
      <c r="I175" s="28">
        <f t="shared" si="59"/>
        <v>300000</v>
      </c>
    </row>
    <row r="176" spans="1:9" ht="14.45" customHeight="1" x14ac:dyDescent="0.2">
      <c r="A176" s="9" t="s">
        <v>137</v>
      </c>
      <c r="B176" s="41" t="s">
        <v>10</v>
      </c>
      <c r="C176" s="41" t="s">
        <v>129</v>
      </c>
      <c r="D176" s="41" t="s">
        <v>29</v>
      </c>
      <c r="E176" s="41" t="s">
        <v>146</v>
      </c>
      <c r="F176" s="22" t="s">
        <v>138</v>
      </c>
      <c r="G176" s="29">
        <f>G177</f>
        <v>500000</v>
      </c>
      <c r="H176" s="29">
        <f t="shared" si="59"/>
        <v>-200000</v>
      </c>
      <c r="I176" s="29">
        <f t="shared" si="59"/>
        <v>300000</v>
      </c>
    </row>
    <row r="177" spans="1:9" ht="28.9" customHeight="1" x14ac:dyDescent="0.2">
      <c r="A177" s="9" t="s">
        <v>139</v>
      </c>
      <c r="B177" s="41" t="s">
        <v>10</v>
      </c>
      <c r="C177" s="41" t="s">
        <v>129</v>
      </c>
      <c r="D177" s="41" t="s">
        <v>29</v>
      </c>
      <c r="E177" s="41" t="s">
        <v>146</v>
      </c>
      <c r="F177" s="22" t="s">
        <v>140</v>
      </c>
      <c r="G177" s="29">
        <f>G178</f>
        <v>500000</v>
      </c>
      <c r="H177" s="29">
        <f t="shared" si="59"/>
        <v>-200000</v>
      </c>
      <c r="I177" s="29">
        <f t="shared" si="59"/>
        <v>300000</v>
      </c>
    </row>
    <row r="178" spans="1:9" ht="28.9" customHeight="1" x14ac:dyDescent="0.2">
      <c r="A178" s="5" t="s">
        <v>141</v>
      </c>
      <c r="B178" s="41" t="s">
        <v>10</v>
      </c>
      <c r="C178" s="41" t="s">
        <v>129</v>
      </c>
      <c r="D178" s="41" t="s">
        <v>29</v>
      </c>
      <c r="E178" s="41" t="s">
        <v>146</v>
      </c>
      <c r="F178" s="22" t="s">
        <v>142</v>
      </c>
      <c r="G178" s="29">
        <v>500000</v>
      </c>
      <c r="H178" s="29">
        <v>-200000</v>
      </c>
      <c r="I178" s="29">
        <f>G178+H178</f>
        <v>300000</v>
      </c>
    </row>
    <row r="179" spans="1:9" ht="14.45" customHeight="1" x14ac:dyDescent="0.2">
      <c r="A179" s="6" t="s">
        <v>147</v>
      </c>
      <c r="B179" s="39" t="s">
        <v>10</v>
      </c>
      <c r="C179" s="13" t="s">
        <v>148</v>
      </c>
      <c r="D179" s="13" t="s">
        <v>0</v>
      </c>
      <c r="E179" s="13" t="s">
        <v>0</v>
      </c>
      <c r="F179" s="20" t="s">
        <v>0</v>
      </c>
      <c r="G179" s="27">
        <f t="shared" ref="G179:I185" si="60">G180</f>
        <v>300000</v>
      </c>
      <c r="H179" s="27">
        <f t="shared" si="60"/>
        <v>0</v>
      </c>
      <c r="I179" s="27">
        <f t="shared" si="60"/>
        <v>300000</v>
      </c>
    </row>
    <row r="180" spans="1:9" ht="28.9" customHeight="1" x14ac:dyDescent="0.2">
      <c r="A180" s="6" t="s">
        <v>149</v>
      </c>
      <c r="B180" s="39" t="s">
        <v>10</v>
      </c>
      <c r="C180" s="13" t="s">
        <v>148</v>
      </c>
      <c r="D180" s="13" t="s">
        <v>103</v>
      </c>
      <c r="E180" s="13" t="s">
        <v>0</v>
      </c>
      <c r="F180" s="20" t="s">
        <v>0</v>
      </c>
      <c r="G180" s="27">
        <f t="shared" si="60"/>
        <v>300000</v>
      </c>
      <c r="H180" s="27">
        <f t="shared" si="60"/>
        <v>0</v>
      </c>
      <c r="I180" s="27">
        <f t="shared" si="60"/>
        <v>300000</v>
      </c>
    </row>
    <row r="181" spans="1:9" ht="28.9" customHeight="1" x14ac:dyDescent="0.2">
      <c r="A181" s="7" t="s">
        <v>150</v>
      </c>
      <c r="B181" s="13" t="s">
        <v>10</v>
      </c>
      <c r="C181" s="13" t="s">
        <v>148</v>
      </c>
      <c r="D181" s="13" t="s">
        <v>103</v>
      </c>
      <c r="E181" s="13" t="s">
        <v>151</v>
      </c>
      <c r="F181" s="20" t="s">
        <v>0</v>
      </c>
      <c r="G181" s="27">
        <f t="shared" si="60"/>
        <v>300000</v>
      </c>
      <c r="H181" s="27">
        <f t="shared" si="60"/>
        <v>0</v>
      </c>
      <c r="I181" s="27">
        <f t="shared" si="60"/>
        <v>300000</v>
      </c>
    </row>
    <row r="182" spans="1:9" ht="14.45" customHeight="1" x14ac:dyDescent="0.2">
      <c r="A182" s="7" t="s">
        <v>152</v>
      </c>
      <c r="B182" s="13" t="s">
        <v>10</v>
      </c>
      <c r="C182" s="13" t="s">
        <v>148</v>
      </c>
      <c r="D182" s="13" t="s">
        <v>103</v>
      </c>
      <c r="E182" s="13" t="s">
        <v>153</v>
      </c>
      <c r="F182" s="20" t="s">
        <v>0</v>
      </c>
      <c r="G182" s="27">
        <f t="shared" si="60"/>
        <v>300000</v>
      </c>
      <c r="H182" s="27">
        <f t="shared" si="60"/>
        <v>0</v>
      </c>
      <c r="I182" s="27">
        <f t="shared" si="60"/>
        <v>300000</v>
      </c>
    </row>
    <row r="183" spans="1:9" ht="28.9" customHeight="1" x14ac:dyDescent="0.2">
      <c r="A183" s="8" t="s">
        <v>154</v>
      </c>
      <c r="B183" s="40" t="s">
        <v>10</v>
      </c>
      <c r="C183" s="40" t="s">
        <v>148</v>
      </c>
      <c r="D183" s="40" t="s">
        <v>103</v>
      </c>
      <c r="E183" s="40" t="s">
        <v>155</v>
      </c>
      <c r="F183" s="21" t="s">
        <v>0</v>
      </c>
      <c r="G183" s="28">
        <f t="shared" si="60"/>
        <v>300000</v>
      </c>
      <c r="H183" s="28">
        <f t="shared" si="60"/>
        <v>0</v>
      </c>
      <c r="I183" s="28">
        <f t="shared" si="60"/>
        <v>300000</v>
      </c>
    </row>
    <row r="184" spans="1:9" ht="28.9" customHeight="1" x14ac:dyDescent="0.2">
      <c r="A184" s="9" t="s">
        <v>40</v>
      </c>
      <c r="B184" s="41" t="s">
        <v>10</v>
      </c>
      <c r="C184" s="41" t="s">
        <v>148</v>
      </c>
      <c r="D184" s="41" t="s">
        <v>103</v>
      </c>
      <c r="E184" s="41" t="s">
        <v>155</v>
      </c>
      <c r="F184" s="22" t="s">
        <v>41</v>
      </c>
      <c r="G184" s="29">
        <f t="shared" si="60"/>
        <v>300000</v>
      </c>
      <c r="H184" s="29">
        <f t="shared" si="60"/>
        <v>0</v>
      </c>
      <c r="I184" s="29">
        <f t="shared" si="60"/>
        <v>300000</v>
      </c>
    </row>
    <row r="185" spans="1:9" ht="28.9" customHeight="1" x14ac:dyDescent="0.2">
      <c r="A185" s="9" t="s">
        <v>42</v>
      </c>
      <c r="B185" s="41" t="s">
        <v>10</v>
      </c>
      <c r="C185" s="41" t="s">
        <v>148</v>
      </c>
      <c r="D185" s="41" t="s">
        <v>103</v>
      </c>
      <c r="E185" s="41" t="s">
        <v>155</v>
      </c>
      <c r="F185" s="22" t="s">
        <v>43</v>
      </c>
      <c r="G185" s="29">
        <f t="shared" si="60"/>
        <v>300000</v>
      </c>
      <c r="H185" s="29">
        <f t="shared" si="60"/>
        <v>0</v>
      </c>
      <c r="I185" s="29">
        <f t="shared" si="60"/>
        <v>300000</v>
      </c>
    </row>
    <row r="186" spans="1:9" ht="28.9" customHeight="1" x14ac:dyDescent="0.2">
      <c r="A186" s="5" t="s">
        <v>46</v>
      </c>
      <c r="B186" s="41" t="s">
        <v>10</v>
      </c>
      <c r="C186" s="41" t="s">
        <v>148</v>
      </c>
      <c r="D186" s="41" t="s">
        <v>103</v>
      </c>
      <c r="E186" s="41" t="s">
        <v>155</v>
      </c>
      <c r="F186" s="22" t="s">
        <v>47</v>
      </c>
      <c r="G186" s="29">
        <v>300000</v>
      </c>
      <c r="H186" s="29"/>
      <c r="I186" s="29">
        <f>G186+H186</f>
        <v>300000</v>
      </c>
    </row>
    <row r="187" spans="1:9" ht="28.9" customHeight="1" x14ac:dyDescent="0.2">
      <c r="A187" s="6" t="s">
        <v>156</v>
      </c>
      <c r="B187" s="39" t="s">
        <v>10</v>
      </c>
      <c r="C187" s="13" t="s">
        <v>157</v>
      </c>
      <c r="D187" s="13" t="s">
        <v>0</v>
      </c>
      <c r="E187" s="13" t="s">
        <v>0</v>
      </c>
      <c r="F187" s="20" t="s">
        <v>0</v>
      </c>
      <c r="G187" s="27">
        <f>G188</f>
        <v>580585.28</v>
      </c>
      <c r="H187" s="27">
        <f t="shared" ref="H187:I189" si="61">H188</f>
        <v>200000</v>
      </c>
      <c r="I187" s="27">
        <f t="shared" si="61"/>
        <v>780585.28</v>
      </c>
    </row>
    <row r="188" spans="1:9" ht="14.45" customHeight="1" x14ac:dyDescent="0.2">
      <c r="A188" s="6" t="s">
        <v>158</v>
      </c>
      <c r="B188" s="39" t="s">
        <v>10</v>
      </c>
      <c r="C188" s="13" t="s">
        <v>157</v>
      </c>
      <c r="D188" s="13" t="s">
        <v>29</v>
      </c>
      <c r="E188" s="13" t="s">
        <v>0</v>
      </c>
      <c r="F188" s="20" t="s">
        <v>0</v>
      </c>
      <c r="G188" s="27">
        <f>G189</f>
        <v>580585.28</v>
      </c>
      <c r="H188" s="27">
        <f t="shared" si="61"/>
        <v>200000</v>
      </c>
      <c r="I188" s="27">
        <f t="shared" si="61"/>
        <v>780585.28</v>
      </c>
    </row>
    <row r="189" spans="1:9" ht="14.45" customHeight="1" x14ac:dyDescent="0.2">
      <c r="A189" s="7" t="s">
        <v>16</v>
      </c>
      <c r="B189" s="13" t="s">
        <v>10</v>
      </c>
      <c r="C189" s="13" t="s">
        <v>157</v>
      </c>
      <c r="D189" s="13" t="s">
        <v>29</v>
      </c>
      <c r="E189" s="13" t="s">
        <v>17</v>
      </c>
      <c r="F189" s="20" t="s">
        <v>0</v>
      </c>
      <c r="G189" s="27">
        <f>G190</f>
        <v>580585.28</v>
      </c>
      <c r="H189" s="27">
        <f t="shared" si="61"/>
        <v>200000</v>
      </c>
      <c r="I189" s="27">
        <f t="shared" si="61"/>
        <v>780585.28</v>
      </c>
    </row>
    <row r="190" spans="1:9" ht="14.45" customHeight="1" x14ac:dyDescent="0.2">
      <c r="A190" s="7" t="s">
        <v>159</v>
      </c>
      <c r="B190" s="13" t="s">
        <v>10</v>
      </c>
      <c r="C190" s="13" t="s">
        <v>157</v>
      </c>
      <c r="D190" s="13" t="s">
        <v>29</v>
      </c>
      <c r="E190" s="13" t="s">
        <v>160</v>
      </c>
      <c r="F190" s="20" t="s">
        <v>0</v>
      </c>
      <c r="G190" s="27">
        <f>G191+G194</f>
        <v>580585.28</v>
      </c>
      <c r="H190" s="27">
        <f t="shared" ref="H190:I190" si="62">H191+H194</f>
        <v>200000</v>
      </c>
      <c r="I190" s="27">
        <f t="shared" si="62"/>
        <v>780585.28</v>
      </c>
    </row>
    <row r="191" spans="1:9" ht="72.599999999999994" customHeight="1" x14ac:dyDescent="0.2">
      <c r="A191" s="8" t="s">
        <v>161</v>
      </c>
      <c r="B191" s="40" t="s">
        <v>10</v>
      </c>
      <c r="C191" s="40" t="s">
        <v>157</v>
      </c>
      <c r="D191" s="40" t="s">
        <v>29</v>
      </c>
      <c r="E191" s="40" t="s">
        <v>162</v>
      </c>
      <c r="F191" s="21" t="s">
        <v>0</v>
      </c>
      <c r="G191" s="28">
        <f>G192</f>
        <v>580585.28</v>
      </c>
      <c r="H191" s="28">
        <f t="shared" ref="H191:I191" si="63">H192</f>
        <v>0</v>
      </c>
      <c r="I191" s="28">
        <f t="shared" si="63"/>
        <v>580585.28</v>
      </c>
    </row>
    <row r="192" spans="1:9" ht="14.45" customHeight="1" x14ac:dyDescent="0.2">
      <c r="A192" s="9" t="s">
        <v>159</v>
      </c>
      <c r="B192" s="41" t="s">
        <v>10</v>
      </c>
      <c r="C192" s="41" t="s">
        <v>157</v>
      </c>
      <c r="D192" s="41" t="s">
        <v>29</v>
      </c>
      <c r="E192" s="41" t="s">
        <v>162</v>
      </c>
      <c r="F192" s="22" t="s">
        <v>163</v>
      </c>
      <c r="G192" s="29">
        <f>G193</f>
        <v>580585.28</v>
      </c>
      <c r="H192" s="29">
        <f t="shared" ref="H192:I192" si="64">H193</f>
        <v>0</v>
      </c>
      <c r="I192" s="29">
        <f t="shared" si="64"/>
        <v>580585.28</v>
      </c>
    </row>
    <row r="193" spans="1:9" ht="14.45" customHeight="1" x14ac:dyDescent="0.2">
      <c r="A193" s="5" t="s">
        <v>164</v>
      </c>
      <c r="B193" s="41" t="s">
        <v>10</v>
      </c>
      <c r="C193" s="41" t="s">
        <v>157</v>
      </c>
      <c r="D193" s="41" t="s">
        <v>29</v>
      </c>
      <c r="E193" s="41" t="s">
        <v>162</v>
      </c>
      <c r="F193" s="22" t="s">
        <v>165</v>
      </c>
      <c r="G193" s="29">
        <v>580585.28</v>
      </c>
      <c r="H193" s="29"/>
      <c r="I193" s="29">
        <f>G193+H193</f>
        <v>580585.28</v>
      </c>
    </row>
    <row r="194" spans="1:9" ht="27" x14ac:dyDescent="0.2">
      <c r="A194" s="8" t="s">
        <v>186</v>
      </c>
      <c r="B194" s="40" t="s">
        <v>10</v>
      </c>
      <c r="C194" s="40" t="s">
        <v>157</v>
      </c>
      <c r="D194" s="40" t="s">
        <v>29</v>
      </c>
      <c r="E194" s="14" t="s">
        <v>187</v>
      </c>
      <c r="F194" s="21" t="s">
        <v>0</v>
      </c>
      <c r="G194" s="28">
        <f>G195</f>
        <v>0</v>
      </c>
      <c r="H194" s="28">
        <f t="shared" ref="H194:I195" si="65">H195</f>
        <v>200000</v>
      </c>
      <c r="I194" s="28">
        <f t="shared" si="65"/>
        <v>200000</v>
      </c>
    </row>
    <row r="195" spans="1:9" x14ac:dyDescent="0.2">
      <c r="A195" s="9" t="s">
        <v>159</v>
      </c>
      <c r="B195" s="41" t="s">
        <v>10</v>
      </c>
      <c r="C195" s="41" t="s">
        <v>157</v>
      </c>
      <c r="D195" s="41" t="s">
        <v>29</v>
      </c>
      <c r="E195" s="16" t="s">
        <v>187</v>
      </c>
      <c r="F195" s="22" t="s">
        <v>163</v>
      </c>
      <c r="G195" s="29">
        <f>G196</f>
        <v>0</v>
      </c>
      <c r="H195" s="29">
        <f t="shared" si="65"/>
        <v>200000</v>
      </c>
      <c r="I195" s="29">
        <f t="shared" si="65"/>
        <v>200000</v>
      </c>
    </row>
    <row r="196" spans="1:9" x14ac:dyDescent="0.2">
      <c r="A196" s="5" t="s">
        <v>164</v>
      </c>
      <c r="B196" s="41" t="s">
        <v>10</v>
      </c>
      <c r="C196" s="41" t="s">
        <v>157</v>
      </c>
      <c r="D196" s="41" t="s">
        <v>29</v>
      </c>
      <c r="E196" s="16" t="s">
        <v>187</v>
      </c>
      <c r="F196" s="22" t="s">
        <v>165</v>
      </c>
      <c r="G196" s="29"/>
      <c r="H196" s="29">
        <v>200000</v>
      </c>
      <c r="I196" s="29">
        <f>G196+H196</f>
        <v>200000</v>
      </c>
    </row>
  </sheetData>
  <mergeCells count="2">
    <mergeCell ref="A2:I2"/>
    <mergeCell ref="A3:I3"/>
  </mergeCells>
  <pageMargins left="0.39370080000000002" right="0.39370080000000002" top="0.39370080000000002" bottom="0.39370080000000002" header="0.3" footer="0.3"/>
  <pageSetup paperSize="9" scale="70" orientation="portrait" r:id="rId1"/>
  <headerFooter>
    <oddFooter>&amp;C&amp;P из &amp;N</oddFooter>
  </headerFooter>
  <rowBreaks count="1" manualBreakCount="1">
    <brk id="1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2016-03-22T03:45:14Z</dcterms:modified>
</cp:coreProperties>
</file>